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 附件" sheetId="2" r:id="rId1"/>
  </sheets>
  <externalReferences>
    <externalReference r:id="rId2"/>
  </externalReferences>
  <definedNames>
    <definedName name="_xlnm.Print_Titles" localSheetId="0">' 附件'!$4:$6</definedName>
  </definedNames>
  <calcPr calcId="144525"/>
</workbook>
</file>

<file path=xl/sharedStrings.xml><?xml version="1.0" encoding="utf-8"?>
<sst xmlns="http://schemas.openxmlformats.org/spreadsheetml/2006/main" count="112" uniqueCount="109">
  <si>
    <t>附件</t>
  </si>
  <si>
    <t>提前下达2025年市、县（区）中等职业学校全日制
学生资助资金安排表</t>
  </si>
  <si>
    <t>单位:万元</t>
  </si>
  <si>
    <t>市、县（区）</t>
  </si>
  <si>
    <t>合计</t>
  </si>
  <si>
    <t>提前下达2025年免学费资金</t>
  </si>
  <si>
    <t>提前下达2025年助学金资金</t>
  </si>
  <si>
    <t>小计</t>
  </si>
  <si>
    <t>教育部门</t>
  </si>
  <si>
    <t>人社部门</t>
  </si>
  <si>
    <t>01</t>
  </si>
  <si>
    <t>02</t>
  </si>
  <si>
    <t>03</t>
  </si>
  <si>
    <t>04</t>
  </si>
  <si>
    <t>05</t>
  </si>
  <si>
    <t>06</t>
  </si>
  <si>
    <t>07</t>
  </si>
  <si>
    <t>08</t>
  </si>
  <si>
    <t>总计</t>
  </si>
  <si>
    <t>福州市</t>
  </si>
  <si>
    <t>福州市本级</t>
  </si>
  <si>
    <t>台江区</t>
  </si>
  <si>
    <t>仓山区</t>
  </si>
  <si>
    <t>马尾区</t>
  </si>
  <si>
    <t>闽侯县</t>
  </si>
  <si>
    <t>连江县</t>
  </si>
  <si>
    <t>罗源县</t>
  </si>
  <si>
    <t>闽清县</t>
  </si>
  <si>
    <t>永泰县</t>
  </si>
  <si>
    <t>福清市</t>
  </si>
  <si>
    <t>长乐区</t>
  </si>
  <si>
    <t>福州高新技术产业开发区</t>
  </si>
  <si>
    <t>莆田市</t>
  </si>
  <si>
    <t>莆田市本级</t>
  </si>
  <si>
    <t>城厢区</t>
  </si>
  <si>
    <t>涵江区</t>
  </si>
  <si>
    <t>荔城区</t>
  </si>
  <si>
    <t>秀屿区</t>
  </si>
  <si>
    <t>仙游县</t>
  </si>
  <si>
    <t>三明市</t>
  </si>
  <si>
    <t>三明市本级</t>
  </si>
  <si>
    <t>明溪县</t>
  </si>
  <si>
    <t>清流县</t>
  </si>
  <si>
    <t>大田县</t>
  </si>
  <si>
    <t>尤溪县</t>
  </si>
  <si>
    <t>沙县区</t>
  </si>
  <si>
    <t>将乐县</t>
  </si>
  <si>
    <t>泰宁县</t>
  </si>
  <si>
    <t>建宁县</t>
  </si>
  <si>
    <t>永安市</t>
  </si>
  <si>
    <t>泉州市</t>
  </si>
  <si>
    <t>泉州市本级</t>
  </si>
  <si>
    <t>鲤城区</t>
  </si>
  <si>
    <t>丰泽区</t>
  </si>
  <si>
    <t>泉港区</t>
  </si>
  <si>
    <t>惠安县</t>
  </si>
  <si>
    <t>安溪县</t>
  </si>
  <si>
    <t>永春县</t>
  </si>
  <si>
    <t>德化县</t>
  </si>
  <si>
    <t>石狮市</t>
  </si>
  <si>
    <t>晋江市</t>
  </si>
  <si>
    <t>南安市</t>
  </si>
  <si>
    <t>泉州市台商投资区</t>
  </si>
  <si>
    <t>漳州市</t>
  </si>
  <si>
    <t>漳州市本级</t>
  </si>
  <si>
    <t>芗城区</t>
  </si>
  <si>
    <t>云霄县</t>
  </si>
  <si>
    <t>漳浦县</t>
  </si>
  <si>
    <t>诏安县</t>
  </si>
  <si>
    <t>长泰区</t>
  </si>
  <si>
    <t>东山县</t>
  </si>
  <si>
    <t>南靖县</t>
  </si>
  <si>
    <t>平和县</t>
  </si>
  <si>
    <t>华安县</t>
  </si>
  <si>
    <t>龙海区</t>
  </si>
  <si>
    <t>漳州市台商投资区</t>
  </si>
  <si>
    <t>漳州高新区</t>
  </si>
  <si>
    <t>南平市</t>
  </si>
  <si>
    <t>南平市本级</t>
  </si>
  <si>
    <t>延平区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</si>
  <si>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</si>
  <si>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</si>
  <si>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</si>
  <si>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</si>
  <si>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</si>
  <si>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</si>
  <si>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</si>
  <si>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</si>
  <si>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龙岩市</t>
  </si>
  <si>
    <t>龙岩市本级</t>
  </si>
  <si>
    <t>新罗区</t>
  </si>
  <si>
    <t>长汀县</t>
  </si>
  <si>
    <t>永定区</t>
  </si>
  <si>
    <t>上杭县</t>
  </si>
  <si>
    <t>武平县</t>
  </si>
  <si>
    <t>连城县</t>
  </si>
  <si>
    <t>漳平市</t>
  </si>
  <si>
    <t>宁德市</t>
  </si>
  <si>
    <t>宁德市本级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</si>
  <si>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</si>
  <si>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</si>
  <si>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</si>
  <si>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</si>
  <si>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</si>
  <si>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</si>
  <si>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</si>
  <si>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</si>
  <si>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</si>
  <si>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平潭综合实验区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</si>
</sst>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仿宋"/>
      <charset val="134"/>
    </font>
    <font>
      <sz val="14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b/>
      <sz val="12"/>
      <name val="仿宋"/>
      <charset val="134"/>
    </font>
    <font>
      <b/>
      <sz val="11"/>
      <color theme="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2"/>
      <name val="CESI黑体-GB13000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65288;&#26519;&#28699;&#36130;&#21153;&#22788;&#65289;2025&#24180;&#24066;&#12289;&#21439;&#65288;&#21306;&#65289;&#20013;&#31561;&#32844;&#19994;&#23398;&#26657;&#23398;&#29983;&#27979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附件"/>
      <sheetName val="助学金（教育部门）"/>
      <sheetName val="免学费（教育部门）"/>
      <sheetName val="资金安排（按高级工三个专业）"/>
      <sheetName val="测算数据（按高级工三个专业） (2024.11.19)"/>
      <sheetName val="2025年预算"/>
      <sheetName val="2025年各个市属技校预算"/>
      <sheetName val="困难生按10%申请"/>
      <sheetName val="各个市属校在校生人数"/>
    </sheetNames>
    <sheetDataSet>
      <sheetData sheetId="0"/>
      <sheetData sheetId="1">
        <row r="1">
          <cell r="A1" t="str">
            <v>2025年市、县（区）中等职业学校学生国家助学金测算表（教育部门）</v>
          </cell>
        </row>
        <row r="2">
          <cell r="A2" t="str">
            <v>市、县（区）</v>
          </cell>
        </row>
        <row r="2">
          <cell r="G2" t="str">
            <v>下达</v>
          </cell>
        </row>
        <row r="5">
          <cell r="A5" t="str">
            <v>总计</v>
          </cell>
        </row>
        <row r="5">
          <cell r="G5">
            <v>2921</v>
          </cell>
        </row>
        <row r="6">
          <cell r="A6" t="str">
            <v>福州市小计</v>
          </cell>
        </row>
        <row r="6">
          <cell r="G6">
            <v>182</v>
          </cell>
        </row>
        <row r="7">
          <cell r="A7" t="str">
            <v>福州市本级</v>
          </cell>
        </row>
        <row r="7">
          <cell r="G7">
            <v>0</v>
          </cell>
        </row>
        <row r="8">
          <cell r="A8" t="str">
            <v>台江区</v>
          </cell>
        </row>
        <row r="8">
          <cell r="G8">
            <v>0</v>
          </cell>
        </row>
        <row r="9">
          <cell r="A9" t="str">
            <v>仓山区</v>
          </cell>
        </row>
        <row r="9">
          <cell r="G9">
            <v>29</v>
          </cell>
        </row>
        <row r="10">
          <cell r="A10" t="str">
            <v>马尾区</v>
          </cell>
        </row>
        <row r="10">
          <cell r="G10">
            <v>5</v>
          </cell>
        </row>
        <row r="11">
          <cell r="A11" t="str">
            <v>闽侯县</v>
          </cell>
        </row>
        <row r="11">
          <cell r="G11">
            <v>16</v>
          </cell>
        </row>
        <row r="12">
          <cell r="A12" t="str">
            <v>连江县</v>
          </cell>
        </row>
        <row r="12">
          <cell r="G12">
            <v>20</v>
          </cell>
        </row>
        <row r="13">
          <cell r="A13" t="str">
            <v>罗源县</v>
          </cell>
        </row>
        <row r="13">
          <cell r="G13">
            <v>32</v>
          </cell>
        </row>
        <row r="14">
          <cell r="A14" t="str">
            <v>闽清县</v>
          </cell>
        </row>
        <row r="14">
          <cell r="G14">
            <v>43</v>
          </cell>
        </row>
        <row r="15">
          <cell r="A15" t="str">
            <v>永泰县</v>
          </cell>
        </row>
        <row r="15">
          <cell r="G15">
            <v>37</v>
          </cell>
        </row>
        <row r="16">
          <cell r="A16" t="str">
            <v>福清市</v>
          </cell>
        </row>
        <row r="16">
          <cell r="G16">
            <v>0</v>
          </cell>
        </row>
        <row r="17">
          <cell r="A17" t="str">
            <v>长乐区</v>
          </cell>
        </row>
        <row r="17">
          <cell r="G17">
            <v>0</v>
          </cell>
        </row>
        <row r="18">
          <cell r="A18" t="str">
            <v>福州高新技术产业开发区</v>
          </cell>
        </row>
        <row r="18">
          <cell r="G18">
            <v>0</v>
          </cell>
        </row>
        <row r="19">
          <cell r="A19" t="str">
            <v>莆田市小计</v>
          </cell>
        </row>
        <row r="19">
          <cell r="G19">
            <v>165</v>
          </cell>
        </row>
        <row r="20">
          <cell r="A20" t="str">
            <v>莆田市本级</v>
          </cell>
        </row>
        <row r="20">
          <cell r="G20">
            <v>0</v>
          </cell>
        </row>
        <row r="21">
          <cell r="A21" t="str">
            <v>城厢区</v>
          </cell>
        </row>
        <row r="21">
          <cell r="G21">
            <v>29</v>
          </cell>
        </row>
        <row r="22">
          <cell r="A22" t="str">
            <v>涵江区</v>
          </cell>
        </row>
        <row r="22">
          <cell r="G22">
            <v>28</v>
          </cell>
        </row>
        <row r="23">
          <cell r="A23" t="str">
            <v>荔城区</v>
          </cell>
        </row>
        <row r="23">
          <cell r="G23">
            <v>17</v>
          </cell>
        </row>
        <row r="24">
          <cell r="A24" t="str">
            <v>秀屿区</v>
          </cell>
        </row>
        <row r="24">
          <cell r="G24">
            <v>27</v>
          </cell>
        </row>
        <row r="25">
          <cell r="A25" t="str">
            <v>仙游县</v>
          </cell>
        </row>
        <row r="25">
          <cell r="G25">
            <v>64</v>
          </cell>
        </row>
        <row r="26">
          <cell r="A26" t="str">
            <v>三明市小计</v>
          </cell>
        </row>
        <row r="26">
          <cell r="G26">
            <v>316</v>
          </cell>
        </row>
        <row r="27">
          <cell r="A27" t="str">
            <v>三明市本级</v>
          </cell>
        </row>
        <row r="27">
          <cell r="G27">
            <v>57</v>
          </cell>
        </row>
        <row r="28">
          <cell r="A28" t="str">
            <v>明溪县</v>
          </cell>
        </row>
        <row r="28">
          <cell r="G28">
            <v>15</v>
          </cell>
        </row>
        <row r="29">
          <cell r="A29" t="str">
            <v>清流县</v>
          </cell>
        </row>
        <row r="29">
          <cell r="G29">
            <v>21</v>
          </cell>
        </row>
        <row r="30">
          <cell r="A30" t="str">
            <v>大田县</v>
          </cell>
        </row>
        <row r="30">
          <cell r="G30">
            <v>90</v>
          </cell>
        </row>
        <row r="31">
          <cell r="A31" t="str">
            <v>尤溪县</v>
          </cell>
        </row>
        <row r="31">
          <cell r="G31">
            <v>30</v>
          </cell>
        </row>
        <row r="32">
          <cell r="A32" t="str">
            <v>沙县区</v>
          </cell>
        </row>
        <row r="32">
          <cell r="G32">
            <v>2</v>
          </cell>
        </row>
        <row r="33">
          <cell r="A33" t="str">
            <v>将乐县</v>
          </cell>
        </row>
        <row r="33">
          <cell r="G33">
            <v>34</v>
          </cell>
        </row>
        <row r="34">
          <cell r="A34" t="str">
            <v>泰宁县</v>
          </cell>
        </row>
        <row r="34">
          <cell r="G34">
            <v>14</v>
          </cell>
        </row>
        <row r="35">
          <cell r="A35" t="str">
            <v>建宁县</v>
          </cell>
        </row>
        <row r="35">
          <cell r="G35">
            <v>12</v>
          </cell>
        </row>
        <row r="36">
          <cell r="A36" t="str">
            <v>永安市</v>
          </cell>
        </row>
        <row r="36">
          <cell r="G36">
            <v>41</v>
          </cell>
        </row>
        <row r="37">
          <cell r="A37" t="str">
            <v>泉州市小计</v>
          </cell>
        </row>
        <row r="37">
          <cell r="G37">
            <v>522</v>
          </cell>
        </row>
        <row r="38">
          <cell r="A38" t="str">
            <v>泉州市本级</v>
          </cell>
        </row>
        <row r="38">
          <cell r="G38">
            <v>67</v>
          </cell>
        </row>
        <row r="39">
          <cell r="A39" t="str">
            <v>鲤城区</v>
          </cell>
        </row>
        <row r="39">
          <cell r="G39">
            <v>3</v>
          </cell>
        </row>
        <row r="40">
          <cell r="A40" t="str">
            <v>丰泽区</v>
          </cell>
        </row>
        <row r="40">
          <cell r="G40">
            <v>22</v>
          </cell>
        </row>
        <row r="41">
          <cell r="A41" t="str">
            <v>泉港区</v>
          </cell>
        </row>
        <row r="41">
          <cell r="G41">
            <v>6</v>
          </cell>
        </row>
        <row r="42">
          <cell r="A42" t="str">
            <v>惠安县</v>
          </cell>
        </row>
        <row r="42">
          <cell r="G42">
            <v>29</v>
          </cell>
        </row>
        <row r="43">
          <cell r="A43" t="str">
            <v>安溪县</v>
          </cell>
        </row>
        <row r="43">
          <cell r="G43">
            <v>145</v>
          </cell>
        </row>
        <row r="44">
          <cell r="A44" t="str">
            <v>永春县</v>
          </cell>
        </row>
        <row r="44">
          <cell r="G44">
            <v>35</v>
          </cell>
        </row>
        <row r="45">
          <cell r="A45" t="str">
            <v>德化县</v>
          </cell>
        </row>
        <row r="45">
          <cell r="G45">
            <v>44</v>
          </cell>
        </row>
        <row r="46">
          <cell r="A46" t="str">
            <v>石狮市</v>
          </cell>
        </row>
        <row r="46">
          <cell r="G46">
            <v>8</v>
          </cell>
        </row>
        <row r="47">
          <cell r="A47" t="str">
            <v>晋江市</v>
          </cell>
        </row>
        <row r="47">
          <cell r="G47">
            <v>48</v>
          </cell>
        </row>
        <row r="48">
          <cell r="A48" t="str">
            <v>南安市</v>
          </cell>
        </row>
        <row r="48">
          <cell r="G48">
            <v>101</v>
          </cell>
        </row>
        <row r="49">
          <cell r="A49" t="str">
            <v>泉州市台商投资区</v>
          </cell>
        </row>
        <row r="49">
          <cell r="G49">
            <v>14</v>
          </cell>
        </row>
        <row r="50">
          <cell r="A50" t="str">
            <v>漳州市小计</v>
          </cell>
        </row>
        <row r="50">
          <cell r="G50">
            <v>330</v>
          </cell>
        </row>
        <row r="51">
          <cell r="A51" t="str">
            <v>漳州市本级</v>
          </cell>
        </row>
        <row r="51">
          <cell r="G51">
            <v>135</v>
          </cell>
        </row>
        <row r="52">
          <cell r="A52" t="str">
            <v>芗城区</v>
          </cell>
        </row>
        <row r="52">
          <cell r="G52">
            <v>2</v>
          </cell>
        </row>
        <row r="53">
          <cell r="A53" t="str">
            <v>云霄县</v>
          </cell>
        </row>
        <row r="53">
          <cell r="G53">
            <v>46</v>
          </cell>
        </row>
        <row r="54">
          <cell r="A54" t="str">
            <v>漳浦县</v>
          </cell>
        </row>
        <row r="54">
          <cell r="G54">
            <v>30</v>
          </cell>
        </row>
        <row r="55">
          <cell r="A55" t="str">
            <v>诏安县</v>
          </cell>
        </row>
        <row r="55">
          <cell r="G55">
            <v>37</v>
          </cell>
        </row>
        <row r="56">
          <cell r="A56" t="str">
            <v>长泰区</v>
          </cell>
        </row>
        <row r="56">
          <cell r="G56">
            <v>8</v>
          </cell>
        </row>
        <row r="57">
          <cell r="A57" t="str">
            <v>东山县</v>
          </cell>
        </row>
        <row r="57">
          <cell r="G57">
            <v>20</v>
          </cell>
        </row>
        <row r="58">
          <cell r="A58" t="str">
            <v>南靖县</v>
          </cell>
        </row>
        <row r="58">
          <cell r="G58">
            <v>0</v>
          </cell>
        </row>
        <row r="59">
          <cell r="A59" t="str">
            <v>平和县</v>
          </cell>
        </row>
        <row r="59">
          <cell r="G59">
            <v>18</v>
          </cell>
        </row>
        <row r="60">
          <cell r="A60" t="str">
            <v>华安县</v>
          </cell>
        </row>
        <row r="60">
          <cell r="G60">
            <v>8</v>
          </cell>
        </row>
        <row r="61">
          <cell r="A61" t="str">
            <v>龙海区</v>
          </cell>
        </row>
        <row r="61">
          <cell r="G61">
            <v>14</v>
          </cell>
        </row>
        <row r="62">
          <cell r="A62" t="str">
            <v>漳州市台商投资区</v>
          </cell>
        </row>
        <row r="62">
          <cell r="G62">
            <v>12</v>
          </cell>
        </row>
        <row r="63">
          <cell r="A63" t="str">
            <v>南平市小计</v>
          </cell>
        </row>
        <row r="63">
          <cell r="G63">
            <v>385</v>
          </cell>
        </row>
        <row r="64">
          <cell r="A64" t="str">
            <v>南平市本级</v>
          </cell>
        </row>
        <row r="64">
          <cell r="G64">
            <v>97</v>
          </cell>
        </row>
        <row r="65">
          <cell r="A65" t="str">
            <v>延平区</v>
          </cell>
        </row>
        <row r="65">
          <cell r="G65">
            <v>20</v>
          </cell>
        </row>
        <row r="66">
          <cell r="A66" t="str">
            <v>顺昌县</v>
          </cell>
        </row>
        <row r="66">
          <cell r="G66">
            <v>25</v>
          </cell>
        </row>
        <row r="67">
          <cell r="A67" t="str">
            <v>浦城县</v>
          </cell>
        </row>
        <row r="67">
          <cell r="G67">
            <v>24</v>
          </cell>
        </row>
        <row r="68">
          <cell r="A68" t="str">
            <v>光泽县</v>
          </cell>
        </row>
        <row r="68">
          <cell r="G68">
            <v>57</v>
          </cell>
        </row>
        <row r="69">
          <cell r="A69" t="str">
            <v>松溪县</v>
          </cell>
        </row>
        <row r="69">
          <cell r="G69">
            <v>13</v>
          </cell>
        </row>
        <row r="70">
          <cell r="A70" t="str">
            <v>政和县</v>
          </cell>
        </row>
        <row r="70">
          <cell r="G70">
            <v>14</v>
          </cell>
        </row>
        <row r="71">
          <cell r="A71" t="str">
            <v>邵武市</v>
          </cell>
        </row>
        <row r="71">
          <cell r="G71">
            <v>23</v>
          </cell>
        </row>
        <row r="72">
          <cell r="A72" t="str">
            <v>武夷山市</v>
          </cell>
        </row>
        <row r="72">
          <cell r="G72">
            <v>92</v>
          </cell>
        </row>
        <row r="73">
          <cell r="A73" t="str">
            <v>建瓯市</v>
          </cell>
        </row>
        <row r="73">
          <cell r="G73">
            <v>20</v>
          </cell>
        </row>
        <row r="74">
          <cell r="A74" t="str">
            <v>龙岩市小计</v>
          </cell>
        </row>
        <row r="74">
          <cell r="G74">
            <v>390</v>
          </cell>
        </row>
        <row r="75">
          <cell r="A75" t="str">
            <v>龙岩市本级</v>
          </cell>
        </row>
        <row r="75">
          <cell r="G75">
            <v>135</v>
          </cell>
        </row>
        <row r="76">
          <cell r="A76" t="str">
            <v>新罗区</v>
          </cell>
        </row>
        <row r="76">
          <cell r="G76">
            <v>38</v>
          </cell>
        </row>
        <row r="77">
          <cell r="A77" t="str">
            <v>长汀县</v>
          </cell>
        </row>
        <row r="77">
          <cell r="G77">
            <v>50</v>
          </cell>
        </row>
        <row r="78">
          <cell r="A78" t="str">
            <v>永定区</v>
          </cell>
        </row>
        <row r="78">
          <cell r="G78">
            <v>41</v>
          </cell>
        </row>
        <row r="79">
          <cell r="A79" t="str">
            <v>上杭县</v>
          </cell>
        </row>
        <row r="79">
          <cell r="G79">
            <v>58</v>
          </cell>
        </row>
        <row r="80">
          <cell r="A80" t="str">
            <v>武平县</v>
          </cell>
        </row>
        <row r="80">
          <cell r="G80">
            <v>38</v>
          </cell>
        </row>
        <row r="81">
          <cell r="A81" t="str">
            <v>连城县</v>
          </cell>
        </row>
        <row r="81">
          <cell r="G81">
            <v>0</v>
          </cell>
        </row>
        <row r="82">
          <cell r="A82" t="str">
            <v>漳平市</v>
          </cell>
        </row>
        <row r="82">
          <cell r="G82">
            <v>30</v>
          </cell>
        </row>
        <row r="83">
          <cell r="A83" t="str">
            <v>宁德市小计</v>
          </cell>
        </row>
        <row r="83">
          <cell r="G83">
            <v>605</v>
          </cell>
        </row>
        <row r="84">
          <cell r="A84" t="str">
            <v>宁德市本级</v>
          </cell>
        </row>
        <row r="84">
          <cell r="G84">
            <v>0</v>
          </cell>
        </row>
        <row r="85">
          <cell r="A85" t="str">
            <v>蕉城区</v>
          </cell>
        </row>
        <row r="85">
          <cell r="G85">
            <v>35</v>
          </cell>
        </row>
        <row r="86">
          <cell r="A86" t="str">
            <v>霞浦县</v>
          </cell>
        </row>
        <row r="86">
          <cell r="G86">
            <v>52</v>
          </cell>
        </row>
        <row r="87">
          <cell r="A87" t="str">
            <v>古田县</v>
          </cell>
        </row>
        <row r="87">
          <cell r="G87">
            <v>24</v>
          </cell>
        </row>
        <row r="88">
          <cell r="A88" t="str">
            <v>屏南县</v>
          </cell>
        </row>
        <row r="88">
          <cell r="G88">
            <v>27</v>
          </cell>
        </row>
        <row r="89">
          <cell r="A89" t="str">
            <v>寿宁县</v>
          </cell>
        </row>
        <row r="89">
          <cell r="G89">
            <v>32</v>
          </cell>
        </row>
        <row r="90">
          <cell r="A90" t="str">
            <v>周宁县</v>
          </cell>
        </row>
        <row r="90">
          <cell r="G90">
            <v>32</v>
          </cell>
        </row>
        <row r="91">
          <cell r="A91" t="str">
            <v>柘荣县</v>
          </cell>
        </row>
        <row r="91">
          <cell r="G91">
            <v>53</v>
          </cell>
        </row>
        <row r="92">
          <cell r="A92" t="str">
            <v>福安市</v>
          </cell>
        </row>
        <row r="92">
          <cell r="G92">
            <v>182</v>
          </cell>
        </row>
        <row r="93">
          <cell r="A93" t="str">
            <v>福鼎市</v>
          </cell>
        </row>
        <row r="93">
          <cell r="G93">
            <v>168</v>
          </cell>
        </row>
        <row r="94">
          <cell r="A94" t="str">
            <v>平潭综合实验区</v>
          </cell>
        </row>
        <row r="94">
          <cell r="G94">
            <v>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05"/>
  <sheetViews>
    <sheetView tabSelected="1" topLeftCell="A2" workbookViewId="0">
      <pane xSplit="1" topLeftCell="B1" activePane="topRight" state="frozen"/>
      <selection/>
      <selection pane="topRight" activeCell="E12" sqref="E12"/>
    </sheetView>
  </sheetViews>
  <sheetFormatPr defaultColWidth="11.25" defaultRowHeight="14.25"/>
  <cols>
    <col min="1" max="1" width="25.2" style="8" customWidth="1"/>
    <col min="2" max="2" width="8.35833333333333" style="9" customWidth="1"/>
    <col min="3" max="3" width="7.4" style="9" customWidth="1"/>
    <col min="4" max="4" width="10.5333333333333" style="9" customWidth="1"/>
    <col min="5" max="5" width="11.0666666666667" style="9" customWidth="1"/>
    <col min="6" max="6" width="7.49166666666667" style="9" customWidth="1"/>
    <col min="7" max="7" width="9.70833333333333" style="9" customWidth="1"/>
    <col min="8" max="8" width="12.0583333333333" style="9" customWidth="1"/>
    <col min="9" max="225" width="9.75" style="1" customWidth="1"/>
    <col min="226" max="226" width="14.25" style="1" customWidth="1"/>
    <col min="227" max="230" width="11.25" style="1"/>
    <col min="231" max="231" width="14.25" style="1" customWidth="1"/>
    <col min="232" max="237" width="9.875" style="1" customWidth="1"/>
    <col min="238" max="238" width="16.25" style="1" customWidth="1"/>
    <col min="239" max="253" width="9.75" style="1" customWidth="1"/>
    <col min="254" max="16384" width="11.25" style="1"/>
  </cols>
  <sheetData>
    <row r="1" s="1" customFormat="1" ht="18.75" spans="1:8">
      <c r="A1" s="10" t="s">
        <v>0</v>
      </c>
      <c r="B1" s="9"/>
      <c r="C1" s="9"/>
      <c r="D1" s="9"/>
      <c r="E1" s="9"/>
      <c r="F1" s="9"/>
      <c r="G1" s="9"/>
      <c r="H1" s="9"/>
    </row>
    <row r="2" s="2" customFormat="1" ht="51" customHeight="1" spans="1:8">
      <c r="A2" s="11" t="s">
        <v>1</v>
      </c>
      <c r="B2" s="11"/>
      <c r="C2" s="11"/>
      <c r="D2" s="11"/>
      <c r="E2" s="11"/>
      <c r="F2" s="11"/>
      <c r="G2" s="11"/>
      <c r="H2" s="11"/>
    </row>
    <row r="3" s="3" customFormat="1" ht="17.25" customHeight="1" spans="1:8">
      <c r="A3" s="12" t="s">
        <v>2</v>
      </c>
      <c r="B3" s="13"/>
      <c r="C3" s="13"/>
      <c r="D3" s="13"/>
      <c r="E3" s="13"/>
      <c r="F3" s="13"/>
      <c r="G3" s="13"/>
      <c r="H3" s="13"/>
    </row>
    <row r="4" s="4" customFormat="1" ht="21" customHeight="1" spans="1:8">
      <c r="A4" s="14" t="s">
        <v>3</v>
      </c>
      <c r="B4" s="14" t="s">
        <v>4</v>
      </c>
      <c r="C4" s="14" t="s">
        <v>5</v>
      </c>
      <c r="D4" s="14"/>
      <c r="E4" s="14"/>
      <c r="F4" s="14" t="s">
        <v>6</v>
      </c>
      <c r="G4" s="14"/>
      <c r="H4" s="14"/>
    </row>
    <row r="5" s="4" customFormat="1" ht="21" customHeight="1" spans="1:8">
      <c r="A5" s="14"/>
      <c r="B5" s="14"/>
      <c r="C5" s="14" t="s">
        <v>7</v>
      </c>
      <c r="D5" s="14" t="s">
        <v>8</v>
      </c>
      <c r="E5" s="14" t="s">
        <v>9</v>
      </c>
      <c r="F5" s="14" t="s">
        <v>7</v>
      </c>
      <c r="G5" s="14" t="s">
        <v>8</v>
      </c>
      <c r="H5" s="14" t="s">
        <v>9</v>
      </c>
    </row>
    <row r="6" s="5" customFormat="1" ht="15" customHeight="1" spans="1:8">
      <c r="A6" s="20" t="s">
        <v>10</v>
      </c>
      <c r="B6" s="20" t="s">
        <v>11</v>
      </c>
      <c r="C6" s="20" t="s">
        <v>12</v>
      </c>
      <c r="D6" s="20" t="s">
        <v>13</v>
      </c>
      <c r="E6" s="20" t="s">
        <v>14</v>
      </c>
      <c r="F6" s="20" t="s">
        <v>15</v>
      </c>
      <c r="G6" s="20" t="s">
        <v>16</v>
      </c>
      <c r="H6" s="20" t="s">
        <v>17</v>
      </c>
    </row>
    <row r="7" s="6" customFormat="1" ht="15" customHeight="1" spans="1:8">
      <c r="A7" s="16" t="s">
        <v>18</v>
      </c>
      <c r="B7" s="16">
        <f t="shared" ref="B7:H7" si="0">B8+B21+B28+B39+B52+B66+B77+B86+B97</f>
        <v>39432</v>
      </c>
      <c r="C7" s="16">
        <f t="shared" si="0"/>
        <v>35806</v>
      </c>
      <c r="D7" s="16">
        <f t="shared" si="0"/>
        <v>29692</v>
      </c>
      <c r="E7" s="16">
        <f t="shared" si="0"/>
        <v>6114</v>
      </c>
      <c r="F7" s="16">
        <f t="shared" si="0"/>
        <v>3626</v>
      </c>
      <c r="G7" s="16">
        <f t="shared" si="0"/>
        <v>2921</v>
      </c>
      <c r="H7" s="16">
        <f t="shared" si="0"/>
        <v>705</v>
      </c>
    </row>
    <row r="8" s="6" customFormat="1" ht="15" customHeight="1" spans="1:8">
      <c r="A8" s="16" t="s">
        <v>19</v>
      </c>
      <c r="B8" s="16">
        <f>SUM(B9:B20)</f>
        <v>5148</v>
      </c>
      <c r="C8" s="16">
        <f>SUM(C9:C20)</f>
        <v>4848</v>
      </c>
      <c r="D8" s="16">
        <f t="shared" ref="B8:H8" si="1">SUM(D9:D20)</f>
        <v>3860</v>
      </c>
      <c r="E8" s="16">
        <f t="shared" si="1"/>
        <v>988</v>
      </c>
      <c r="F8" s="16">
        <f t="shared" si="1"/>
        <v>300</v>
      </c>
      <c r="G8" s="16">
        <f t="shared" si="1"/>
        <v>182</v>
      </c>
      <c r="H8" s="16">
        <f t="shared" si="1"/>
        <v>118</v>
      </c>
    </row>
    <row r="9" s="1" customFormat="1" ht="15" customHeight="1" spans="1:8">
      <c r="A9" s="17" t="s">
        <v>20</v>
      </c>
      <c r="B9" s="17">
        <f t="shared" ref="B9:B20" si="2">C9+F9</f>
        <v>1766</v>
      </c>
      <c r="C9" s="17">
        <f t="shared" ref="C9:C20" si="3">D9+E9</f>
        <v>1648</v>
      </c>
      <c r="D9" s="17">
        <v>660</v>
      </c>
      <c r="E9" s="17">
        <v>988</v>
      </c>
      <c r="F9" s="17">
        <f t="shared" ref="F9:F20" si="4">G9+H9</f>
        <v>118</v>
      </c>
      <c r="G9" s="17">
        <f>SUMIF('[1]助学金（教育部门）'!A$1:A$65536,A9,'[1]助学金（教育部门）'!G$1:G$65536)</f>
        <v>0</v>
      </c>
      <c r="H9" s="17">
        <v>118</v>
      </c>
    </row>
    <row r="10" s="1" customFormat="1" ht="15" customHeight="1" spans="1:8">
      <c r="A10" s="17" t="s">
        <v>21</v>
      </c>
      <c r="B10" s="17">
        <f t="shared" si="2"/>
        <v>35</v>
      </c>
      <c r="C10" s="17">
        <f t="shared" si="3"/>
        <v>35</v>
      </c>
      <c r="D10" s="17">
        <v>35</v>
      </c>
      <c r="E10" s="17"/>
      <c r="F10" s="17">
        <f t="shared" si="4"/>
        <v>0</v>
      </c>
      <c r="G10" s="17">
        <f>SUMIF('[1]助学金（教育部门）'!A$1:A$65536,A10,'[1]助学金（教育部门）'!G$1:G$65536)</f>
        <v>0</v>
      </c>
      <c r="H10" s="17"/>
    </row>
    <row r="11" s="1" customFormat="1" ht="15" customHeight="1" spans="1:8">
      <c r="A11" s="17" t="s">
        <v>22</v>
      </c>
      <c r="B11" s="17">
        <f t="shared" si="2"/>
        <v>140</v>
      </c>
      <c r="C11" s="17">
        <f t="shared" si="3"/>
        <v>111</v>
      </c>
      <c r="D11" s="17">
        <v>111</v>
      </c>
      <c r="E11" s="17"/>
      <c r="F11" s="17">
        <f t="shared" si="4"/>
        <v>29</v>
      </c>
      <c r="G11" s="17">
        <f>SUMIF('[1]助学金（教育部门）'!A$1:A$65536,A11,'[1]助学金（教育部门）'!G$1:G$65536)</f>
        <v>29</v>
      </c>
      <c r="H11" s="17"/>
    </row>
    <row r="12" s="1" customFormat="1" ht="15" customHeight="1" spans="1:8">
      <c r="A12" s="17" t="s">
        <v>23</v>
      </c>
      <c r="B12" s="17">
        <f t="shared" si="2"/>
        <v>82</v>
      </c>
      <c r="C12" s="17">
        <f t="shared" si="3"/>
        <v>77</v>
      </c>
      <c r="D12" s="17">
        <v>77</v>
      </c>
      <c r="E12" s="17"/>
      <c r="F12" s="17">
        <f t="shared" si="4"/>
        <v>5</v>
      </c>
      <c r="G12" s="17">
        <f>SUMIF('[1]助学金（教育部门）'!A$1:A$65536,A12,'[1]助学金（教育部门）'!G$1:G$65536)</f>
        <v>5</v>
      </c>
      <c r="H12" s="17"/>
    </row>
    <row r="13" s="1" customFormat="1" ht="15" customHeight="1" spans="1:8">
      <c r="A13" s="17" t="s">
        <v>24</v>
      </c>
      <c r="B13" s="17">
        <f t="shared" si="2"/>
        <v>241</v>
      </c>
      <c r="C13" s="17">
        <f t="shared" si="3"/>
        <v>225</v>
      </c>
      <c r="D13" s="17">
        <v>225</v>
      </c>
      <c r="E13" s="17"/>
      <c r="F13" s="17">
        <f t="shared" si="4"/>
        <v>16</v>
      </c>
      <c r="G13" s="17">
        <f>SUMIF('[1]助学金（教育部门）'!A$1:A$65536,A13,'[1]助学金（教育部门）'!G$1:G$65536)</f>
        <v>16</v>
      </c>
      <c r="H13" s="17"/>
    </row>
    <row r="14" s="1" customFormat="1" ht="15" customHeight="1" spans="1:8">
      <c r="A14" s="17" t="s">
        <v>25</v>
      </c>
      <c r="B14" s="17">
        <f t="shared" si="2"/>
        <v>388</v>
      </c>
      <c r="C14" s="17">
        <f t="shared" si="3"/>
        <v>368</v>
      </c>
      <c r="D14" s="17">
        <v>368</v>
      </c>
      <c r="E14" s="17"/>
      <c r="F14" s="17">
        <f t="shared" si="4"/>
        <v>20</v>
      </c>
      <c r="G14" s="17">
        <f>SUMIF('[1]助学金（教育部门）'!A$1:A$65536,A14,'[1]助学金（教育部门）'!G$1:G$65536)</f>
        <v>20</v>
      </c>
      <c r="H14" s="17"/>
    </row>
    <row r="15" s="1" customFormat="1" ht="15" customHeight="1" spans="1:8">
      <c r="A15" s="17" t="s">
        <v>26</v>
      </c>
      <c r="B15" s="17">
        <f t="shared" si="2"/>
        <v>331</v>
      </c>
      <c r="C15" s="17">
        <f t="shared" si="3"/>
        <v>299</v>
      </c>
      <c r="D15" s="17">
        <v>299</v>
      </c>
      <c r="E15" s="17"/>
      <c r="F15" s="17">
        <f t="shared" si="4"/>
        <v>32</v>
      </c>
      <c r="G15" s="17">
        <f>SUMIF('[1]助学金（教育部门）'!A$1:A$65536,A15,'[1]助学金（教育部门）'!G$1:G$65536)</f>
        <v>32</v>
      </c>
      <c r="H15" s="17"/>
    </row>
    <row r="16" s="1" customFormat="1" ht="15" customHeight="1" spans="1:8">
      <c r="A16" s="17" t="s">
        <v>27</v>
      </c>
      <c r="B16" s="17">
        <f t="shared" si="2"/>
        <v>401</v>
      </c>
      <c r="C16" s="17">
        <f t="shared" si="3"/>
        <v>358</v>
      </c>
      <c r="D16" s="17">
        <v>358</v>
      </c>
      <c r="E16" s="17"/>
      <c r="F16" s="17">
        <f t="shared" si="4"/>
        <v>43</v>
      </c>
      <c r="G16" s="17">
        <f>SUMIF('[1]助学金（教育部门）'!A$1:A$65536,A16,'[1]助学金（教育部门）'!G$1:G$65536)</f>
        <v>43</v>
      </c>
      <c r="H16" s="17"/>
    </row>
    <row r="17" s="1" customFormat="1" ht="15" customHeight="1" spans="1:8">
      <c r="A17" s="17" t="s">
        <v>28</v>
      </c>
      <c r="B17" s="17">
        <f t="shared" si="2"/>
        <v>407</v>
      </c>
      <c r="C17" s="17">
        <f t="shared" si="3"/>
        <v>370</v>
      </c>
      <c r="D17" s="17">
        <v>370</v>
      </c>
      <c r="E17" s="17"/>
      <c r="F17" s="17">
        <f t="shared" si="4"/>
        <v>37</v>
      </c>
      <c r="G17" s="17">
        <f>SUMIF('[1]助学金（教育部门）'!A$1:A$65536,A17,'[1]助学金（教育部门）'!G$1:G$65536)</f>
        <v>37</v>
      </c>
      <c r="H17" s="17"/>
    </row>
    <row r="18" s="1" customFormat="1" ht="15" customHeight="1" spans="1:8">
      <c r="A18" s="17" t="s">
        <v>29</v>
      </c>
      <c r="B18" s="17">
        <f t="shared" si="2"/>
        <v>850</v>
      </c>
      <c r="C18" s="17">
        <f t="shared" si="3"/>
        <v>850</v>
      </c>
      <c r="D18" s="17">
        <v>850</v>
      </c>
      <c r="E18" s="17"/>
      <c r="F18" s="17">
        <f t="shared" si="4"/>
        <v>0</v>
      </c>
      <c r="G18" s="17">
        <f>SUMIF('[1]助学金（教育部门）'!A$1:A$65536,A18,'[1]助学金（教育部门）'!G$1:G$65536)</f>
        <v>0</v>
      </c>
      <c r="H18" s="17"/>
    </row>
    <row r="19" s="1" customFormat="1" ht="15" customHeight="1" spans="1:8">
      <c r="A19" s="17" t="s">
        <v>30</v>
      </c>
      <c r="B19" s="17">
        <f t="shared" si="2"/>
        <v>395</v>
      </c>
      <c r="C19" s="17">
        <f t="shared" si="3"/>
        <v>395</v>
      </c>
      <c r="D19" s="17">
        <v>395</v>
      </c>
      <c r="E19" s="17"/>
      <c r="F19" s="17">
        <f t="shared" si="4"/>
        <v>0</v>
      </c>
      <c r="G19" s="17">
        <f>SUMIF('[1]助学金（教育部门）'!A$1:A$65536,A19,'[1]助学金（教育部门）'!G$1:G$65536)</f>
        <v>0</v>
      </c>
      <c r="H19" s="17"/>
    </row>
    <row r="20" s="1" customFormat="1" ht="15" customHeight="1" spans="1:8">
      <c r="A20" s="17" t="s">
        <v>31</v>
      </c>
      <c r="B20" s="17">
        <f t="shared" si="2"/>
        <v>112</v>
      </c>
      <c r="C20" s="17">
        <f t="shared" si="3"/>
        <v>112</v>
      </c>
      <c r="D20" s="17">
        <v>112</v>
      </c>
      <c r="E20" s="17"/>
      <c r="F20" s="17">
        <f t="shared" si="4"/>
        <v>0</v>
      </c>
      <c r="G20" s="17">
        <f>SUMIF('[1]助学金（教育部门）'!A$1:A$65536,A20,'[1]助学金（教育部门）'!G$1:G$65536)</f>
        <v>0</v>
      </c>
      <c r="H20" s="17"/>
    </row>
    <row r="21" s="6" customFormat="1" ht="15" customHeight="1" spans="1:8">
      <c r="A21" s="16" t="s">
        <v>32</v>
      </c>
      <c r="B21" s="16">
        <f>SUM(B22:B27)</f>
        <v>4111</v>
      </c>
      <c r="C21" s="16">
        <f t="shared" ref="B21:H21" si="5">SUM(C22:C27)</f>
        <v>3883</v>
      </c>
      <c r="D21" s="16">
        <f t="shared" si="5"/>
        <v>3364</v>
      </c>
      <c r="E21" s="16">
        <f t="shared" si="5"/>
        <v>519</v>
      </c>
      <c r="F21" s="16">
        <f t="shared" si="5"/>
        <v>228</v>
      </c>
      <c r="G21" s="16">
        <f t="shared" si="5"/>
        <v>165</v>
      </c>
      <c r="H21" s="16">
        <f t="shared" si="5"/>
        <v>63</v>
      </c>
    </row>
    <row r="22" s="1" customFormat="1" ht="15" customHeight="1" spans="1:8">
      <c r="A22" s="17" t="s">
        <v>33</v>
      </c>
      <c r="B22" s="17">
        <f>C22+F22</f>
        <v>1944</v>
      </c>
      <c r="C22" s="17">
        <f t="shared" ref="C22:C27" si="6">D22+E22</f>
        <v>1881</v>
      </c>
      <c r="D22" s="17">
        <v>1362</v>
      </c>
      <c r="E22" s="17">
        <v>519</v>
      </c>
      <c r="F22" s="17">
        <f t="shared" ref="F22:F27" si="7">G22+H22</f>
        <v>63</v>
      </c>
      <c r="G22" s="17">
        <f>SUMIF('[1]助学金（教育部门）'!A$1:A$65536,A22,'[1]助学金（教育部门）'!G$1:G$65536)</f>
        <v>0</v>
      </c>
      <c r="H22" s="17">
        <v>63</v>
      </c>
    </row>
    <row r="23" s="1" customFormat="1" ht="15" customHeight="1" spans="1:8">
      <c r="A23" s="17" t="s">
        <v>34</v>
      </c>
      <c r="B23" s="17">
        <f t="shared" ref="B22:B27" si="8">C23+F23</f>
        <v>402</v>
      </c>
      <c r="C23" s="17">
        <f t="shared" si="6"/>
        <v>373</v>
      </c>
      <c r="D23" s="17">
        <v>373</v>
      </c>
      <c r="E23" s="17"/>
      <c r="F23" s="17">
        <f t="shared" si="7"/>
        <v>29</v>
      </c>
      <c r="G23" s="17">
        <f>SUMIF('[1]助学金（教育部门）'!A$1:A$65536,A23,'[1]助学金（教育部门）'!G$1:G$65536)</f>
        <v>29</v>
      </c>
      <c r="H23" s="17"/>
    </row>
    <row r="24" s="1" customFormat="1" ht="15" customHeight="1" spans="1:8">
      <c r="A24" s="17" t="s">
        <v>35</v>
      </c>
      <c r="B24" s="17">
        <f t="shared" si="8"/>
        <v>439</v>
      </c>
      <c r="C24" s="17">
        <f t="shared" si="6"/>
        <v>411</v>
      </c>
      <c r="D24" s="17">
        <v>411</v>
      </c>
      <c r="E24" s="17"/>
      <c r="F24" s="17">
        <f t="shared" si="7"/>
        <v>28</v>
      </c>
      <c r="G24" s="17">
        <f>SUMIF('[1]助学金（教育部门）'!A$1:A$65536,A24,'[1]助学金（教育部门）'!G$1:G$65536)</f>
        <v>28</v>
      </c>
      <c r="H24" s="17"/>
    </row>
    <row r="25" s="1" customFormat="1" ht="15" customHeight="1" spans="1:8">
      <c r="A25" s="17" t="s">
        <v>36</v>
      </c>
      <c r="B25" s="17">
        <f t="shared" si="8"/>
        <v>212</v>
      </c>
      <c r="C25" s="17">
        <f t="shared" si="6"/>
        <v>195</v>
      </c>
      <c r="D25" s="17">
        <v>195</v>
      </c>
      <c r="E25" s="17"/>
      <c r="F25" s="17">
        <f t="shared" si="7"/>
        <v>17</v>
      </c>
      <c r="G25" s="17">
        <f>SUMIF('[1]助学金（教育部门）'!A$1:A$65536,A25,'[1]助学金（教育部门）'!G$1:G$65536)</f>
        <v>17</v>
      </c>
      <c r="H25" s="17"/>
    </row>
    <row r="26" s="1" customFormat="1" ht="15" customHeight="1" spans="1:8">
      <c r="A26" s="17" t="s">
        <v>37</v>
      </c>
      <c r="B26" s="17">
        <f t="shared" si="8"/>
        <v>264</v>
      </c>
      <c r="C26" s="17">
        <f t="shared" si="6"/>
        <v>237</v>
      </c>
      <c r="D26" s="17">
        <v>237</v>
      </c>
      <c r="E26" s="17"/>
      <c r="F26" s="17">
        <f t="shared" si="7"/>
        <v>27</v>
      </c>
      <c r="G26" s="17">
        <f>SUMIF('[1]助学金（教育部门）'!A$1:A$65536,A26,'[1]助学金（教育部门）'!G$1:G$65536)</f>
        <v>27</v>
      </c>
      <c r="H26" s="17"/>
    </row>
    <row r="27" s="1" customFormat="1" ht="15" customHeight="1" spans="1:8">
      <c r="A27" s="17" t="s">
        <v>38</v>
      </c>
      <c r="B27" s="17">
        <f t="shared" si="8"/>
        <v>850</v>
      </c>
      <c r="C27" s="17">
        <f t="shared" si="6"/>
        <v>786</v>
      </c>
      <c r="D27" s="17">
        <v>786</v>
      </c>
      <c r="E27" s="17"/>
      <c r="F27" s="17">
        <f t="shared" si="7"/>
        <v>64</v>
      </c>
      <c r="G27" s="17">
        <f>SUMIF('[1]助学金（教育部门）'!A$1:A$65536,A27,'[1]助学金（教育部门）'!G$1:G$65536)</f>
        <v>64</v>
      </c>
      <c r="H27" s="17"/>
    </row>
    <row r="28" s="6" customFormat="1" ht="15" customHeight="1" spans="1:8">
      <c r="A28" s="16" t="s">
        <v>39</v>
      </c>
      <c r="B28" s="16">
        <f>SUM(B29:B38)</f>
        <v>3024</v>
      </c>
      <c r="C28" s="16">
        <f t="shared" ref="B28:H28" si="9">SUM(C29:C38)</f>
        <v>2659</v>
      </c>
      <c r="D28" s="16">
        <f t="shared" si="9"/>
        <v>2213</v>
      </c>
      <c r="E28" s="16">
        <f t="shared" si="9"/>
        <v>446</v>
      </c>
      <c r="F28" s="16">
        <f t="shared" si="9"/>
        <v>365</v>
      </c>
      <c r="G28" s="16">
        <f t="shared" si="9"/>
        <v>316</v>
      </c>
      <c r="H28" s="16">
        <f t="shared" si="9"/>
        <v>49</v>
      </c>
    </row>
    <row r="29" s="1" customFormat="1" ht="15" customHeight="1" spans="1:8">
      <c r="A29" s="17" t="s">
        <v>40</v>
      </c>
      <c r="B29" s="17">
        <f>C29+F29</f>
        <v>1194</v>
      </c>
      <c r="C29" s="17">
        <f t="shared" ref="C29:C33" si="10">D29+E29</f>
        <v>1088</v>
      </c>
      <c r="D29" s="17">
        <v>642</v>
      </c>
      <c r="E29" s="17">
        <v>446</v>
      </c>
      <c r="F29" s="17">
        <f t="shared" ref="F29:F38" si="11">G29+H29</f>
        <v>106</v>
      </c>
      <c r="G29" s="17">
        <f>SUMIF('[1]助学金（教育部门）'!A$1:A$65536,A29,'[1]助学金（教育部门）'!G$1:G$65536)</f>
        <v>57</v>
      </c>
      <c r="H29" s="17">
        <v>49</v>
      </c>
    </row>
    <row r="30" s="1" customFormat="1" ht="15" customHeight="1" spans="1:8">
      <c r="A30" s="17" t="s">
        <v>41</v>
      </c>
      <c r="B30" s="17">
        <f t="shared" ref="B29:B38" si="12">C30+F30</f>
        <v>111</v>
      </c>
      <c r="C30" s="17">
        <f t="shared" si="10"/>
        <v>96</v>
      </c>
      <c r="D30" s="17">
        <v>96</v>
      </c>
      <c r="E30" s="18"/>
      <c r="F30" s="17">
        <f t="shared" si="11"/>
        <v>15</v>
      </c>
      <c r="G30" s="17">
        <f>SUMIF('[1]助学金（教育部门）'!A$1:A$65536,A30,'[1]助学金（教育部门）'!G$1:G$65536)</f>
        <v>15</v>
      </c>
      <c r="H30" s="18"/>
    </row>
    <row r="31" s="1" customFormat="1" ht="15" customHeight="1" spans="1:8">
      <c r="A31" s="17" t="s">
        <v>42</v>
      </c>
      <c r="B31" s="17">
        <f t="shared" si="12"/>
        <v>175</v>
      </c>
      <c r="C31" s="17">
        <f t="shared" si="10"/>
        <v>154</v>
      </c>
      <c r="D31" s="17">
        <v>154</v>
      </c>
      <c r="E31" s="18"/>
      <c r="F31" s="17">
        <f t="shared" si="11"/>
        <v>21</v>
      </c>
      <c r="G31" s="17">
        <f>SUMIF('[1]助学金（教育部门）'!A$1:A$65536,A31,'[1]助学金（教育部门）'!G$1:G$65536)</f>
        <v>21</v>
      </c>
      <c r="H31" s="18"/>
    </row>
    <row r="32" s="1" customFormat="1" ht="15" customHeight="1" spans="1:8">
      <c r="A32" s="17" t="s">
        <v>43</v>
      </c>
      <c r="B32" s="17">
        <f t="shared" si="12"/>
        <v>568</v>
      </c>
      <c r="C32" s="17">
        <f t="shared" si="10"/>
        <v>478</v>
      </c>
      <c r="D32" s="17">
        <v>478</v>
      </c>
      <c r="E32" s="17"/>
      <c r="F32" s="17">
        <f t="shared" si="11"/>
        <v>90</v>
      </c>
      <c r="G32" s="17">
        <f>SUMIF('[1]助学金（教育部门）'!A$1:A$65536,A32,'[1]助学金（教育部门）'!G$1:G$65536)</f>
        <v>90</v>
      </c>
      <c r="H32" s="17"/>
    </row>
    <row r="33" s="1" customFormat="1" ht="15" customHeight="1" spans="1:8">
      <c r="A33" s="17" t="s">
        <v>44</v>
      </c>
      <c r="B33" s="17">
        <f t="shared" si="12"/>
        <v>306</v>
      </c>
      <c r="C33" s="17">
        <f t="shared" si="10"/>
        <v>276</v>
      </c>
      <c r="D33" s="17">
        <v>276</v>
      </c>
      <c r="E33" s="17"/>
      <c r="F33" s="17">
        <f t="shared" si="11"/>
        <v>30</v>
      </c>
      <c r="G33" s="17">
        <f>SUMIF('[1]助学金（教育部门）'!A$1:A$65536,A33,'[1]助学金（教育部门）'!G$1:G$65536)</f>
        <v>30</v>
      </c>
      <c r="H33" s="17"/>
    </row>
    <row r="34" s="1" customFormat="1" ht="15" customHeight="1" spans="1:8">
      <c r="A34" s="17" t="s">
        <v>45</v>
      </c>
      <c r="B34" s="17">
        <f t="shared" si="12"/>
        <v>2</v>
      </c>
      <c r="C34" s="17"/>
      <c r="D34" s="17"/>
      <c r="E34" s="17"/>
      <c r="F34" s="17">
        <f t="shared" si="11"/>
        <v>2</v>
      </c>
      <c r="G34" s="17">
        <f>SUMIF('[1]助学金（教育部门）'!A$1:A$65536,A34,'[1]助学金（教育部门）'!G$1:G$65536)</f>
        <v>2</v>
      </c>
      <c r="H34" s="17"/>
    </row>
    <row r="35" s="1" customFormat="1" ht="15" customHeight="1" spans="1:8">
      <c r="A35" s="17" t="s">
        <v>46</v>
      </c>
      <c r="B35" s="17">
        <f t="shared" si="12"/>
        <v>129</v>
      </c>
      <c r="C35" s="17">
        <f t="shared" ref="C35:C38" si="13">D35+E35</f>
        <v>95</v>
      </c>
      <c r="D35" s="17">
        <v>95</v>
      </c>
      <c r="E35" s="17"/>
      <c r="F35" s="17">
        <f t="shared" si="11"/>
        <v>34</v>
      </c>
      <c r="G35" s="17">
        <f>SUMIF('[1]助学金（教育部门）'!A$1:A$65536,A35,'[1]助学金（教育部门）'!G$1:G$65536)</f>
        <v>34</v>
      </c>
      <c r="H35" s="17"/>
    </row>
    <row r="36" s="1" customFormat="1" ht="15" customHeight="1" spans="1:8">
      <c r="A36" s="17" t="s">
        <v>47</v>
      </c>
      <c r="B36" s="17">
        <f t="shared" si="12"/>
        <v>157</v>
      </c>
      <c r="C36" s="17">
        <f t="shared" si="13"/>
        <v>143</v>
      </c>
      <c r="D36" s="17">
        <v>143</v>
      </c>
      <c r="E36" s="17"/>
      <c r="F36" s="17">
        <f t="shared" si="11"/>
        <v>14</v>
      </c>
      <c r="G36" s="17">
        <f>SUMIF('[1]助学金（教育部门）'!A$1:A$65536,A36,'[1]助学金（教育部门）'!G$1:G$65536)</f>
        <v>14</v>
      </c>
      <c r="H36" s="17"/>
    </row>
    <row r="37" s="1" customFormat="1" ht="15" customHeight="1" spans="1:8">
      <c r="A37" s="17" t="s">
        <v>48</v>
      </c>
      <c r="B37" s="17">
        <f t="shared" si="12"/>
        <v>110</v>
      </c>
      <c r="C37" s="17">
        <f t="shared" si="13"/>
        <v>98</v>
      </c>
      <c r="D37" s="17">
        <v>98</v>
      </c>
      <c r="E37" s="17"/>
      <c r="F37" s="17">
        <f t="shared" si="11"/>
        <v>12</v>
      </c>
      <c r="G37" s="17">
        <f>SUMIF('[1]助学金（教育部门）'!A$1:A$65536,A37,'[1]助学金（教育部门）'!G$1:G$65536)</f>
        <v>12</v>
      </c>
      <c r="H37" s="17"/>
    </row>
    <row r="38" s="6" customFormat="1" ht="15" customHeight="1" spans="1:8">
      <c r="A38" s="17" t="s">
        <v>49</v>
      </c>
      <c r="B38" s="17">
        <f t="shared" si="12"/>
        <v>272</v>
      </c>
      <c r="C38" s="17">
        <f t="shared" si="13"/>
        <v>231</v>
      </c>
      <c r="D38" s="17">
        <v>231</v>
      </c>
      <c r="E38" s="17"/>
      <c r="F38" s="17">
        <f t="shared" si="11"/>
        <v>41</v>
      </c>
      <c r="G38" s="17">
        <f>SUMIF('[1]助学金（教育部门）'!A$1:A$65536,A38,'[1]助学金（教育部门）'!G$1:G$65536)</f>
        <v>41</v>
      </c>
      <c r="H38" s="17"/>
    </row>
    <row r="39" s="1" customFormat="1" ht="15" customHeight="1" spans="1:8">
      <c r="A39" s="16" t="s">
        <v>50</v>
      </c>
      <c r="B39" s="16">
        <f t="shared" ref="B39:H39" si="14">SUM(B40:B51)</f>
        <v>7787</v>
      </c>
      <c r="C39" s="16">
        <f t="shared" si="14"/>
        <v>7167</v>
      </c>
      <c r="D39" s="16">
        <f t="shared" si="14"/>
        <v>6391</v>
      </c>
      <c r="E39" s="16">
        <f t="shared" si="14"/>
        <v>776</v>
      </c>
      <c r="F39" s="16">
        <f t="shared" si="14"/>
        <v>620</v>
      </c>
      <c r="G39" s="16">
        <f t="shared" si="14"/>
        <v>522</v>
      </c>
      <c r="H39" s="16">
        <f t="shared" si="14"/>
        <v>98</v>
      </c>
    </row>
    <row r="40" s="1" customFormat="1" ht="15" customHeight="1" spans="1:8">
      <c r="A40" s="17" t="s">
        <v>51</v>
      </c>
      <c r="B40" s="17">
        <f t="shared" ref="B40:B51" si="15">C40+F40</f>
        <v>1306</v>
      </c>
      <c r="C40" s="17">
        <f t="shared" ref="C40:C51" si="16">D40+E40</f>
        <v>1180</v>
      </c>
      <c r="D40" s="17">
        <v>643</v>
      </c>
      <c r="E40" s="17">
        <v>537</v>
      </c>
      <c r="F40" s="17">
        <f t="shared" ref="F40:F51" si="17">G40+H40</f>
        <v>126</v>
      </c>
      <c r="G40" s="17">
        <f>SUMIF('[1]助学金（教育部门）'!A$1:A$65536,A40,'[1]助学金（教育部门）'!G$1:G$65536)</f>
        <v>67</v>
      </c>
      <c r="H40" s="17">
        <v>59</v>
      </c>
    </row>
    <row r="41" s="1" customFormat="1" ht="15" customHeight="1" spans="1:8">
      <c r="A41" s="17" t="s">
        <v>52</v>
      </c>
      <c r="B41" s="17">
        <f t="shared" si="15"/>
        <v>64</v>
      </c>
      <c r="C41" s="17">
        <f t="shared" si="16"/>
        <v>61</v>
      </c>
      <c r="D41" s="17">
        <v>61</v>
      </c>
      <c r="E41" s="17"/>
      <c r="F41" s="17">
        <f t="shared" si="17"/>
        <v>3</v>
      </c>
      <c r="G41" s="17">
        <f>SUMIF('[1]助学金（教育部门）'!A$1:A$65536,A41,'[1]助学金（教育部门）'!G$1:G$65536)</f>
        <v>3</v>
      </c>
      <c r="H41" s="17"/>
    </row>
    <row r="42" s="1" customFormat="1" ht="15" customHeight="1" spans="1:8">
      <c r="A42" s="17" t="s">
        <v>53</v>
      </c>
      <c r="B42" s="17">
        <f t="shared" si="15"/>
        <v>337</v>
      </c>
      <c r="C42" s="17">
        <f t="shared" si="16"/>
        <v>315</v>
      </c>
      <c r="D42" s="17">
        <v>315</v>
      </c>
      <c r="E42" s="17"/>
      <c r="F42" s="17">
        <f t="shared" si="17"/>
        <v>22</v>
      </c>
      <c r="G42" s="17">
        <f>SUMIF('[1]助学金（教育部门）'!A$1:A$65536,A42,'[1]助学金（教育部门）'!G$1:G$65536)</f>
        <v>22</v>
      </c>
      <c r="H42" s="17"/>
    </row>
    <row r="43" s="1" customFormat="1" ht="15" customHeight="1" spans="1:8">
      <c r="A43" s="17" t="s">
        <v>54</v>
      </c>
      <c r="B43" s="17">
        <f t="shared" si="15"/>
        <v>60</v>
      </c>
      <c r="C43" s="17">
        <f t="shared" si="16"/>
        <v>54</v>
      </c>
      <c r="D43" s="17">
        <v>54</v>
      </c>
      <c r="E43" s="17"/>
      <c r="F43" s="17">
        <f t="shared" si="17"/>
        <v>6</v>
      </c>
      <c r="G43" s="17">
        <f>SUMIF('[1]助学金（教育部门）'!A$1:A$65536,A43,'[1]助学金（教育部门）'!G$1:G$65536)</f>
        <v>6</v>
      </c>
      <c r="H43" s="17"/>
    </row>
    <row r="44" s="1" customFormat="1" ht="15" customHeight="1" spans="1:8">
      <c r="A44" s="17" t="s">
        <v>55</v>
      </c>
      <c r="B44" s="17">
        <f t="shared" si="15"/>
        <v>789</v>
      </c>
      <c r="C44" s="17">
        <f t="shared" si="16"/>
        <v>721</v>
      </c>
      <c r="D44" s="17">
        <v>482</v>
      </c>
      <c r="E44" s="17">
        <v>239</v>
      </c>
      <c r="F44" s="17">
        <f t="shared" si="17"/>
        <v>68</v>
      </c>
      <c r="G44" s="17">
        <f>SUMIF('[1]助学金（教育部门）'!A$1:A$65536,A44,'[1]助学金（教育部门）'!G$1:G$65536)</f>
        <v>29</v>
      </c>
      <c r="H44" s="17">
        <v>39</v>
      </c>
    </row>
    <row r="45" s="1" customFormat="1" ht="15" customHeight="1" spans="1:8">
      <c r="A45" s="17" t="s">
        <v>56</v>
      </c>
      <c r="B45" s="17">
        <f t="shared" si="15"/>
        <v>1661</v>
      </c>
      <c r="C45" s="17">
        <f t="shared" si="16"/>
        <v>1516</v>
      </c>
      <c r="D45" s="17">
        <v>1516</v>
      </c>
      <c r="E45" s="17"/>
      <c r="F45" s="17">
        <f t="shared" si="17"/>
        <v>145</v>
      </c>
      <c r="G45" s="17">
        <f>SUMIF('[1]助学金（教育部门）'!A$1:A$65536,A45,'[1]助学金（教育部门）'!G$1:G$65536)</f>
        <v>145</v>
      </c>
      <c r="H45" s="17"/>
    </row>
    <row r="46" s="1" customFormat="1" ht="15" customHeight="1" spans="1:8">
      <c r="A46" s="17" t="s">
        <v>57</v>
      </c>
      <c r="B46" s="17">
        <f t="shared" si="15"/>
        <v>498</v>
      </c>
      <c r="C46" s="17">
        <f t="shared" si="16"/>
        <v>463</v>
      </c>
      <c r="D46" s="17">
        <v>463</v>
      </c>
      <c r="E46" s="17"/>
      <c r="F46" s="17">
        <f t="shared" si="17"/>
        <v>35</v>
      </c>
      <c r="G46" s="17">
        <f>SUMIF('[1]助学金（教育部门）'!A$1:A$65536,A46,'[1]助学金（教育部门）'!G$1:G$65536)</f>
        <v>35</v>
      </c>
      <c r="H46" s="17"/>
    </row>
    <row r="47" s="1" customFormat="1" ht="15" customHeight="1" spans="1:8">
      <c r="A47" s="17" t="s">
        <v>58</v>
      </c>
      <c r="B47" s="17">
        <f t="shared" si="15"/>
        <v>509</v>
      </c>
      <c r="C47" s="17">
        <f t="shared" si="16"/>
        <v>465</v>
      </c>
      <c r="D47" s="17">
        <v>465</v>
      </c>
      <c r="E47" s="17"/>
      <c r="F47" s="17">
        <f t="shared" si="17"/>
        <v>44</v>
      </c>
      <c r="G47" s="17">
        <f>SUMIF('[1]助学金（教育部门）'!A$1:A$65536,A47,'[1]助学金（教育部门）'!G$1:G$65536)</f>
        <v>44</v>
      </c>
      <c r="H47" s="17"/>
    </row>
    <row r="48" s="1" customFormat="1" ht="15" customHeight="1" spans="1:8">
      <c r="A48" s="17" t="s">
        <v>59</v>
      </c>
      <c r="B48" s="17">
        <f t="shared" si="15"/>
        <v>138</v>
      </c>
      <c r="C48" s="17">
        <f t="shared" si="16"/>
        <v>130</v>
      </c>
      <c r="D48" s="17">
        <v>130</v>
      </c>
      <c r="E48" s="17"/>
      <c r="F48" s="17">
        <f t="shared" si="17"/>
        <v>8</v>
      </c>
      <c r="G48" s="17">
        <f>SUMIF('[1]助学金（教育部门）'!A$1:A$65536,A48,'[1]助学金（教育部门）'!G$1:G$65536)</f>
        <v>8</v>
      </c>
      <c r="H48" s="17"/>
    </row>
    <row r="49" s="1" customFormat="1" ht="15" customHeight="1" spans="1:8">
      <c r="A49" s="17" t="s">
        <v>60</v>
      </c>
      <c r="B49" s="17">
        <f t="shared" si="15"/>
        <v>685</v>
      </c>
      <c r="C49" s="17">
        <f t="shared" si="16"/>
        <v>637</v>
      </c>
      <c r="D49" s="17">
        <v>637</v>
      </c>
      <c r="E49" s="17"/>
      <c r="F49" s="17">
        <f t="shared" si="17"/>
        <v>48</v>
      </c>
      <c r="G49" s="17">
        <f>SUMIF('[1]助学金（教育部门）'!A$1:A$65536,A49,'[1]助学金（教育部门）'!G$1:G$65536)</f>
        <v>48</v>
      </c>
      <c r="H49" s="17"/>
    </row>
    <row r="50" s="6" customFormat="1" ht="15" customHeight="1" spans="1:8">
      <c r="A50" s="17" t="s">
        <v>61</v>
      </c>
      <c r="B50" s="17">
        <f t="shared" si="15"/>
        <v>1481</v>
      </c>
      <c r="C50" s="17">
        <f t="shared" si="16"/>
        <v>1380</v>
      </c>
      <c r="D50" s="17">
        <v>1380</v>
      </c>
      <c r="E50" s="17"/>
      <c r="F50" s="17">
        <f t="shared" si="17"/>
        <v>101</v>
      </c>
      <c r="G50" s="17">
        <f>SUMIF('[1]助学金（教育部门）'!A$1:A$65536,A50,'[1]助学金（教育部门）'!G$1:G$65536)</f>
        <v>101</v>
      </c>
      <c r="H50" s="17"/>
    </row>
    <row r="51" s="1" customFormat="1" ht="15" customHeight="1" spans="1:8">
      <c r="A51" s="17" t="s">
        <v>62</v>
      </c>
      <c r="B51" s="17">
        <f t="shared" si="15"/>
        <v>259</v>
      </c>
      <c r="C51" s="17">
        <f t="shared" si="16"/>
        <v>245</v>
      </c>
      <c r="D51" s="17">
        <v>245</v>
      </c>
      <c r="E51" s="17"/>
      <c r="F51" s="17">
        <f t="shared" si="17"/>
        <v>14</v>
      </c>
      <c r="G51" s="17">
        <f>SUMIF('[1]助学金（教育部门）'!A$1:A$65536,A51,'[1]助学金（教育部门）'!G$1:G$65536)</f>
        <v>14</v>
      </c>
      <c r="H51" s="17"/>
    </row>
    <row r="52" s="1" customFormat="1" ht="15" customHeight="1" spans="1:8">
      <c r="A52" s="16" t="s">
        <v>63</v>
      </c>
      <c r="B52" s="16">
        <f t="shared" ref="B52:H52" si="18">SUM(B53:B65)</f>
        <v>5623</v>
      </c>
      <c r="C52" s="16">
        <f t="shared" si="18"/>
        <v>5191</v>
      </c>
      <c r="D52" s="16">
        <f t="shared" si="18"/>
        <v>4327</v>
      </c>
      <c r="E52" s="16">
        <f t="shared" si="18"/>
        <v>864</v>
      </c>
      <c r="F52" s="16">
        <f t="shared" si="18"/>
        <v>432</v>
      </c>
      <c r="G52" s="16">
        <f t="shared" si="18"/>
        <v>330</v>
      </c>
      <c r="H52" s="16">
        <f t="shared" si="18"/>
        <v>102</v>
      </c>
    </row>
    <row r="53" s="1" customFormat="1" ht="15" customHeight="1" spans="1:8">
      <c r="A53" s="17" t="s">
        <v>64</v>
      </c>
      <c r="B53" s="17">
        <f t="shared" ref="B53:B65" si="19">C53+F53</f>
        <v>2280</v>
      </c>
      <c r="C53" s="17">
        <f t="shared" ref="C53:C64" si="20">D53+E53</f>
        <v>2104</v>
      </c>
      <c r="D53" s="17">
        <v>1726</v>
      </c>
      <c r="E53" s="17">
        <v>378</v>
      </c>
      <c r="F53" s="17">
        <f t="shared" ref="F53:F65" si="21">G53+H53</f>
        <v>176</v>
      </c>
      <c r="G53" s="17">
        <f>SUMIF('[1]助学金（教育部门）'!A$1:A$65536,A53,'[1]助学金（教育部门）'!G$1:G$65536)</f>
        <v>135</v>
      </c>
      <c r="H53" s="17">
        <v>41</v>
      </c>
    </row>
    <row r="54" s="1" customFormat="1" ht="15" customHeight="1" spans="1:8">
      <c r="A54" s="17" t="s">
        <v>65</v>
      </c>
      <c r="B54" s="17">
        <f t="shared" si="19"/>
        <v>34</v>
      </c>
      <c r="C54" s="17">
        <f t="shared" si="20"/>
        <v>32</v>
      </c>
      <c r="D54" s="17">
        <v>32</v>
      </c>
      <c r="E54" s="17"/>
      <c r="F54" s="17">
        <f t="shared" si="21"/>
        <v>2</v>
      </c>
      <c r="G54" s="17">
        <f>SUMIF('[1]助学金（教育部门）'!A$1:A$65536,A54,'[1]助学金（教育部门）'!G$1:G$65536)</f>
        <v>2</v>
      </c>
      <c r="H54" s="17"/>
    </row>
    <row r="55" s="1" customFormat="1" ht="15" customHeight="1" spans="1:8">
      <c r="A55" s="17" t="s">
        <v>66</v>
      </c>
      <c r="B55" s="17">
        <f t="shared" si="19"/>
        <v>464</v>
      </c>
      <c r="C55" s="17">
        <f t="shared" si="20"/>
        <v>418</v>
      </c>
      <c r="D55" s="17">
        <v>418</v>
      </c>
      <c r="E55" s="17"/>
      <c r="F55" s="17">
        <f t="shared" si="21"/>
        <v>46</v>
      </c>
      <c r="G55" s="17">
        <f>SUMIF('[1]助学金（教育部门）'!A$1:A$65536,A55,'[1]助学金（教育部门）'!G$1:G$65536)</f>
        <v>46</v>
      </c>
      <c r="H55" s="17"/>
    </row>
    <row r="56" s="1" customFormat="1" ht="15" customHeight="1" spans="1:8">
      <c r="A56" s="17" t="s">
        <v>67</v>
      </c>
      <c r="B56" s="17">
        <f t="shared" si="19"/>
        <v>405</v>
      </c>
      <c r="C56" s="17">
        <f t="shared" si="20"/>
        <v>375</v>
      </c>
      <c r="D56" s="17">
        <v>375</v>
      </c>
      <c r="E56" s="17"/>
      <c r="F56" s="17">
        <f t="shared" si="21"/>
        <v>30</v>
      </c>
      <c r="G56" s="17">
        <f>SUMIF('[1]助学金（教育部门）'!A$1:A$65536,A56,'[1]助学金（教育部门）'!G$1:G$65536)</f>
        <v>30</v>
      </c>
      <c r="H56" s="17"/>
    </row>
    <row r="57" s="1" customFormat="1" ht="15" customHeight="1" spans="1:8">
      <c r="A57" s="17" t="s">
        <v>68</v>
      </c>
      <c r="B57" s="17">
        <f t="shared" si="19"/>
        <v>377</v>
      </c>
      <c r="C57" s="17">
        <f t="shared" si="20"/>
        <v>340</v>
      </c>
      <c r="D57" s="17">
        <v>340</v>
      </c>
      <c r="E57" s="17"/>
      <c r="F57" s="17">
        <f t="shared" si="21"/>
        <v>37</v>
      </c>
      <c r="G57" s="17">
        <f>SUMIF('[1]助学金（教育部门）'!A$1:A$65536,A57,'[1]助学金（教育部门）'!G$1:G$65536)</f>
        <v>37</v>
      </c>
      <c r="H57" s="17"/>
    </row>
    <row r="58" s="1" customFormat="1" ht="15" customHeight="1" spans="1:8">
      <c r="A58" s="17" t="s">
        <v>69</v>
      </c>
      <c r="B58" s="17">
        <f t="shared" si="19"/>
        <v>82</v>
      </c>
      <c r="C58" s="17">
        <f t="shared" si="20"/>
        <v>74</v>
      </c>
      <c r="D58" s="17">
        <v>74</v>
      </c>
      <c r="E58" s="17"/>
      <c r="F58" s="17">
        <f t="shared" si="21"/>
        <v>8</v>
      </c>
      <c r="G58" s="17">
        <f>SUMIF('[1]助学金（教育部门）'!A$1:A$65536,A58,'[1]助学金（教育部门）'!G$1:G$65536)</f>
        <v>8</v>
      </c>
      <c r="H58" s="17"/>
    </row>
    <row r="59" s="1" customFormat="1" ht="15" customHeight="1" spans="1:8">
      <c r="A59" s="17" t="s">
        <v>70</v>
      </c>
      <c r="B59" s="17">
        <f t="shared" si="19"/>
        <v>277</v>
      </c>
      <c r="C59" s="17">
        <f t="shared" si="20"/>
        <v>257</v>
      </c>
      <c r="D59" s="17">
        <v>257</v>
      </c>
      <c r="E59" s="17"/>
      <c r="F59" s="17">
        <f t="shared" si="21"/>
        <v>20</v>
      </c>
      <c r="G59" s="17">
        <f>SUMIF('[1]助学金（教育部门）'!A$1:A$65536,A59,'[1]助学金（教育部门）'!G$1:G$65536)</f>
        <v>20</v>
      </c>
      <c r="H59" s="17"/>
    </row>
    <row r="60" s="1" customFormat="1" ht="15" customHeight="1" spans="1:8">
      <c r="A60" s="17" t="s">
        <v>71</v>
      </c>
      <c r="B60" s="17">
        <f t="shared" si="19"/>
        <v>463</v>
      </c>
      <c r="C60" s="17">
        <f t="shared" si="20"/>
        <v>463</v>
      </c>
      <c r="D60" s="17">
        <v>463</v>
      </c>
      <c r="E60" s="17"/>
      <c r="F60" s="17">
        <f t="shared" si="21"/>
        <v>0</v>
      </c>
      <c r="G60" s="17">
        <f>SUMIF('[1]助学金（教育部门）'!A$1:A$65536,A60,'[1]助学金（教育部门）'!G$1:G$65536)</f>
        <v>0</v>
      </c>
      <c r="H60" s="17"/>
    </row>
    <row r="61" s="1" customFormat="1" ht="15" customHeight="1" spans="1:8">
      <c r="A61" s="17" t="s">
        <v>72</v>
      </c>
      <c r="B61" s="17">
        <f t="shared" si="19"/>
        <v>279</v>
      </c>
      <c r="C61" s="17">
        <f t="shared" si="20"/>
        <v>258</v>
      </c>
      <c r="D61" s="17">
        <v>226</v>
      </c>
      <c r="E61" s="17">
        <v>32</v>
      </c>
      <c r="F61" s="17">
        <f t="shared" si="21"/>
        <v>21</v>
      </c>
      <c r="G61" s="17">
        <f>SUMIF('[1]助学金（教育部门）'!A$1:A$65536,A61,'[1]助学金（教育部门）'!G$1:G$65536)</f>
        <v>18</v>
      </c>
      <c r="H61" s="17">
        <v>3</v>
      </c>
    </row>
    <row r="62" s="1" customFormat="1" ht="15" customHeight="1" spans="1:8">
      <c r="A62" s="17" t="s">
        <v>73</v>
      </c>
      <c r="B62" s="17">
        <f t="shared" si="19"/>
        <v>97</v>
      </c>
      <c r="C62" s="17">
        <f t="shared" si="20"/>
        <v>89</v>
      </c>
      <c r="D62" s="17">
        <v>89</v>
      </c>
      <c r="E62" s="17"/>
      <c r="F62" s="17">
        <f t="shared" si="21"/>
        <v>8</v>
      </c>
      <c r="G62" s="17">
        <f>SUMIF('[1]助学金（教育部门）'!A$1:A$65536,A62,'[1]助学金（教育部门）'!G$1:G$65536)</f>
        <v>8</v>
      </c>
      <c r="H62" s="17"/>
    </row>
    <row r="63" s="6" customFormat="1" ht="15" customHeight="1" spans="1:8">
      <c r="A63" s="17" t="s">
        <v>74</v>
      </c>
      <c r="B63" s="17">
        <f t="shared" si="19"/>
        <v>197</v>
      </c>
      <c r="C63" s="17">
        <f t="shared" si="20"/>
        <v>183</v>
      </c>
      <c r="D63" s="17">
        <v>183</v>
      </c>
      <c r="E63" s="17"/>
      <c r="F63" s="17">
        <f t="shared" si="21"/>
        <v>14</v>
      </c>
      <c r="G63" s="17">
        <f>SUMIF('[1]助学金（教育部门）'!A$1:A$65536,A63,'[1]助学金（教育部门）'!G$1:G$65536)</f>
        <v>14</v>
      </c>
      <c r="H63" s="17"/>
    </row>
    <row r="64" s="1" customFormat="1" ht="15" customHeight="1" spans="1:8">
      <c r="A64" s="17" t="s">
        <v>75</v>
      </c>
      <c r="B64" s="17">
        <f t="shared" si="19"/>
        <v>660</v>
      </c>
      <c r="C64" s="17">
        <f t="shared" si="20"/>
        <v>598</v>
      </c>
      <c r="D64" s="17">
        <v>144</v>
      </c>
      <c r="E64" s="17">
        <v>454</v>
      </c>
      <c r="F64" s="17">
        <f t="shared" si="21"/>
        <v>62</v>
      </c>
      <c r="G64" s="17">
        <f>SUMIF('[1]助学金（教育部门）'!A$1:A$65536,A64,'[1]助学金（教育部门）'!G$1:G$65536)</f>
        <v>12</v>
      </c>
      <c r="H64" s="17">
        <v>50</v>
      </c>
    </row>
    <row r="65" s="1" customFormat="1" ht="15" customHeight="1" spans="1:8">
      <c r="A65" s="17" t="s">
        <v>76</v>
      </c>
      <c r="B65" s="17">
        <f t="shared" si="19"/>
        <v>8</v>
      </c>
      <c r="C65" s="17"/>
      <c r="D65" s="17"/>
      <c r="E65" s="17"/>
      <c r="F65" s="17">
        <f t="shared" si="21"/>
        <v>8</v>
      </c>
      <c r="G65" s="17">
        <f>SUMIF('[1]助学金（教育部门）'!A$1:A$65536,A65,'[1]助学金（教育部门）'!G$1:G$65536)</f>
        <v>0</v>
      </c>
      <c r="H65" s="17">
        <v>8</v>
      </c>
    </row>
    <row r="66" s="1" customFormat="1" ht="15" customHeight="1" spans="1:8">
      <c r="A66" s="16" t="s">
        <v>77</v>
      </c>
      <c r="B66" s="16">
        <f t="shared" ref="B66:H66" si="22">SUM(B67:B76)</f>
        <v>3807</v>
      </c>
      <c r="C66" s="16">
        <f t="shared" si="22"/>
        <v>3337</v>
      </c>
      <c r="D66" s="16">
        <f t="shared" si="22"/>
        <v>2587</v>
      </c>
      <c r="E66" s="16">
        <f t="shared" si="22"/>
        <v>750</v>
      </c>
      <c r="F66" s="16">
        <f t="shared" si="22"/>
        <v>470</v>
      </c>
      <c r="G66" s="16">
        <f t="shared" si="22"/>
        <v>385</v>
      </c>
      <c r="H66" s="16">
        <f t="shared" si="22"/>
        <v>85</v>
      </c>
    </row>
    <row r="67" s="1" customFormat="1" ht="15" customHeight="1" spans="1:8">
      <c r="A67" s="17" t="s">
        <v>78</v>
      </c>
      <c r="B67" s="17">
        <f t="shared" ref="B67:B76" si="23">C67+F67</f>
        <v>1581</v>
      </c>
      <c r="C67" s="17">
        <f t="shared" ref="C67:C76" si="24">D67+E67</f>
        <v>1428</v>
      </c>
      <c r="D67" s="17">
        <v>913</v>
      </c>
      <c r="E67" s="17">
        <v>515</v>
      </c>
      <c r="F67" s="17">
        <f t="shared" ref="F67:F76" si="25">G67+H67</f>
        <v>153</v>
      </c>
      <c r="G67" s="17">
        <f>SUMIF('[1]助学金（教育部门）'!A$1:A$65536,A67,'[1]助学金（教育部门）'!G$1:G$65536)</f>
        <v>97</v>
      </c>
      <c r="H67" s="17">
        <v>56</v>
      </c>
    </row>
    <row r="68" s="1" customFormat="1" ht="15" customHeight="1" spans="1:8">
      <c r="A68" s="17" t="s">
        <v>79</v>
      </c>
      <c r="B68" s="17">
        <f t="shared" si="23"/>
        <v>203</v>
      </c>
      <c r="C68" s="17">
        <f t="shared" si="24"/>
        <v>183</v>
      </c>
      <c r="D68" s="17">
        <v>183</v>
      </c>
      <c r="E68" s="17"/>
      <c r="F68" s="17">
        <f t="shared" si="25"/>
        <v>20</v>
      </c>
      <c r="G68" s="17">
        <f>SUMIF('[1]助学金（教育部门）'!A$1:A$65536,A68,'[1]助学金（教育部门）'!G$1:G$65536)</f>
        <v>20</v>
      </c>
      <c r="H68" s="17"/>
    </row>
    <row r="69" s="1" customFormat="1" ht="15" customHeight="1" spans="1:8">
      <c r="A69" s="17" t="s">
        <v>80</v>
      </c>
      <c r="B69" s="17">
        <f t="shared" si="23"/>
        <v>191</v>
      </c>
      <c r="C69" s="17">
        <f t="shared" si="24"/>
        <v>166</v>
      </c>
      <c r="D69" s="17">
        <v>166</v>
      </c>
      <c r="E69" s="17"/>
      <c r="F69" s="17">
        <f t="shared" si="25"/>
        <v>25</v>
      </c>
      <c r="G69" s="17">
        <f>SUMIF('[1]助学金（教育部门）'!A$1:A$65536,A69,'[1]助学金（教育部门）'!G$1:G$65536)</f>
        <v>25</v>
      </c>
      <c r="H69" s="17"/>
    </row>
    <row r="70" s="1" customFormat="1" ht="15" customHeight="1" spans="1:8">
      <c r="A70" s="17" t="s">
        <v>81</v>
      </c>
      <c r="B70" s="17">
        <f t="shared" si="23"/>
        <v>177</v>
      </c>
      <c r="C70" s="17">
        <f t="shared" si="24"/>
        <v>153</v>
      </c>
      <c r="D70" s="17">
        <v>153</v>
      </c>
      <c r="E70" s="17"/>
      <c r="F70" s="17">
        <f t="shared" si="25"/>
        <v>24</v>
      </c>
      <c r="G70" s="17">
        <f>SUMIF('[1]助学金（教育部门）'!A$1:A$65536,A70,'[1]助学金（教育部门）'!G$1:G$65536)</f>
        <v>24</v>
      </c>
      <c r="H70" s="17"/>
    </row>
    <row r="71" s="1" customFormat="1" ht="15" customHeight="1" spans="1:8">
      <c r="A71" s="17" t="s">
        <v>82</v>
      </c>
      <c r="B71" s="17">
        <f t="shared" si="23"/>
        <v>119</v>
      </c>
      <c r="C71" s="17">
        <f t="shared" si="24"/>
        <v>62</v>
      </c>
      <c r="D71" s="17">
        <v>62</v>
      </c>
      <c r="E71" s="17"/>
      <c r="F71" s="17">
        <f t="shared" si="25"/>
        <v>57</v>
      </c>
      <c r="G71" s="17">
        <f>SUMIF('[1]助学金（教育部门）'!A$1:A$65536,A71,'[1]助学金（教育部门）'!G$1:G$65536)</f>
        <v>57</v>
      </c>
      <c r="H71" s="17"/>
    </row>
    <row r="72" s="1" customFormat="1" ht="15" customHeight="1" spans="1:8">
      <c r="A72" s="17" t="s">
        <v>83</v>
      </c>
      <c r="B72" s="17">
        <f t="shared" si="23"/>
        <v>121</v>
      </c>
      <c r="C72" s="17">
        <f t="shared" si="24"/>
        <v>108</v>
      </c>
      <c r="D72" s="17">
        <v>108</v>
      </c>
      <c r="E72" s="17"/>
      <c r="F72" s="17">
        <f t="shared" si="25"/>
        <v>13</v>
      </c>
      <c r="G72" s="17">
        <f>SUMIF('[1]助学金（教育部门）'!A$1:A$65536,A72,'[1]助学金（教育部门）'!G$1:G$65536)</f>
        <v>13</v>
      </c>
      <c r="H72" s="17"/>
    </row>
    <row r="73" s="1" customFormat="1" ht="15" customHeight="1" spans="1:8">
      <c r="A73" s="17" t="s">
        <v>84</v>
      </c>
      <c r="B73" s="17">
        <f t="shared" si="23"/>
        <v>121</v>
      </c>
      <c r="C73" s="17">
        <f t="shared" si="24"/>
        <v>107</v>
      </c>
      <c r="D73" s="17">
        <v>107</v>
      </c>
      <c r="E73" s="17"/>
      <c r="F73" s="17">
        <f t="shared" si="25"/>
        <v>14</v>
      </c>
      <c r="G73" s="17">
        <f>SUMIF('[1]助学金（教育部门）'!A$1:A$65536,A73,'[1]助学金（教育部门）'!G$1:G$65536)</f>
        <v>14</v>
      </c>
      <c r="H73" s="17"/>
    </row>
    <row r="74" s="6" customFormat="1" ht="15" customHeight="1" spans="1:8">
      <c r="A74" s="17" t="s">
        <v>85</v>
      </c>
      <c r="B74" s="17">
        <f t="shared" si="23"/>
        <v>303</v>
      </c>
      <c r="C74" s="17">
        <f t="shared" si="24"/>
        <v>280</v>
      </c>
      <c r="D74" s="17">
        <v>280</v>
      </c>
      <c r="E74" s="17"/>
      <c r="F74" s="17">
        <f t="shared" si="25"/>
        <v>23</v>
      </c>
      <c r="G74" s="17">
        <f>SUMIF('[1]助学金（教育部门）'!A$1:A$65536,A74,'[1]助学金（教育部门）'!G$1:G$65536)</f>
        <v>23</v>
      </c>
      <c r="H74" s="17"/>
    </row>
    <row r="75" s="1" customFormat="1" ht="15" customHeight="1" spans="1:8">
      <c r="A75" s="17" t="s">
        <v>86</v>
      </c>
      <c r="B75" s="17">
        <f t="shared" si="23"/>
        <v>453</v>
      </c>
      <c r="C75" s="17">
        <f t="shared" si="24"/>
        <v>361</v>
      </c>
      <c r="D75" s="17">
        <v>361</v>
      </c>
      <c r="E75" s="17"/>
      <c r="F75" s="17">
        <f t="shared" si="25"/>
        <v>92</v>
      </c>
      <c r="G75" s="17">
        <f>SUMIF('[1]助学金（教育部门）'!A$1:A$65536,A75,'[1]助学金（教育部门）'!G$1:G$65536)</f>
        <v>92</v>
      </c>
      <c r="H75" s="17"/>
    </row>
    <row r="76" s="1" customFormat="1" ht="15" customHeight="1" spans="1:8">
      <c r="A76" s="17" t="s">
        <v>87</v>
      </c>
      <c r="B76" s="17">
        <f t="shared" si="23"/>
        <v>538</v>
      </c>
      <c r="C76" s="17">
        <f t="shared" si="24"/>
        <v>489</v>
      </c>
      <c r="D76" s="17">
        <v>254</v>
      </c>
      <c r="E76" s="17">
        <v>235</v>
      </c>
      <c r="F76" s="17">
        <f t="shared" si="25"/>
        <v>49</v>
      </c>
      <c r="G76" s="17">
        <f>SUMIF('[1]助学金（教育部门）'!A$1:A$65536,A76,'[1]助学金（教育部门）'!G$1:G$65536)</f>
        <v>20</v>
      </c>
      <c r="H76" s="17">
        <v>29</v>
      </c>
    </row>
    <row r="77" s="1" customFormat="1" ht="15" customHeight="1" spans="1:8">
      <c r="A77" s="16" t="s">
        <v>88</v>
      </c>
      <c r="B77" s="16">
        <f t="shared" ref="B77:H77" si="26">SUM(B78:B85)</f>
        <v>4529</v>
      </c>
      <c r="C77" s="16">
        <f t="shared" si="26"/>
        <v>4009</v>
      </c>
      <c r="D77" s="16">
        <f t="shared" si="26"/>
        <v>2795</v>
      </c>
      <c r="E77" s="16">
        <f t="shared" si="26"/>
        <v>1214</v>
      </c>
      <c r="F77" s="16">
        <f t="shared" si="26"/>
        <v>520</v>
      </c>
      <c r="G77" s="16">
        <f t="shared" si="26"/>
        <v>390</v>
      </c>
      <c r="H77" s="16">
        <f t="shared" si="26"/>
        <v>130</v>
      </c>
    </row>
    <row r="78" s="1" customFormat="1" ht="15" customHeight="1" spans="1:8">
      <c r="A78" s="17" t="s">
        <v>89</v>
      </c>
      <c r="B78" s="17">
        <f t="shared" ref="B78:B85" si="27">C78+F78</f>
        <v>1879</v>
      </c>
      <c r="C78" s="17">
        <f t="shared" ref="C78:C85" si="28">D78+E78</f>
        <v>1614</v>
      </c>
      <c r="D78" s="17">
        <v>400</v>
      </c>
      <c r="E78" s="17">
        <v>1214</v>
      </c>
      <c r="F78" s="17">
        <f t="shared" ref="F78:F85" si="29">G78+H78</f>
        <v>265</v>
      </c>
      <c r="G78" s="17">
        <f>SUMIF('[1]助学金（教育部门）'!A$1:A$65536,A78,'[1]助学金（教育部门）'!G$1:G$65536)</f>
        <v>135</v>
      </c>
      <c r="H78" s="17">
        <v>130</v>
      </c>
    </row>
    <row r="79" s="1" customFormat="1" ht="15" customHeight="1" spans="1:8">
      <c r="A79" s="17" t="s">
        <v>90</v>
      </c>
      <c r="B79" s="17">
        <f t="shared" si="27"/>
        <v>381</v>
      </c>
      <c r="C79" s="17">
        <f t="shared" si="28"/>
        <v>343</v>
      </c>
      <c r="D79" s="17">
        <v>343</v>
      </c>
      <c r="E79" s="17"/>
      <c r="F79" s="17">
        <f t="shared" si="29"/>
        <v>38</v>
      </c>
      <c r="G79" s="17">
        <f>SUMIF('[1]助学金（教育部门）'!A$1:A$65536,A79,'[1]助学金（教育部门）'!G$1:G$65536)</f>
        <v>38</v>
      </c>
      <c r="H79" s="17"/>
    </row>
    <row r="80" s="1" customFormat="1" ht="15" customHeight="1" spans="1:8">
      <c r="A80" s="17" t="s">
        <v>91</v>
      </c>
      <c r="B80" s="17">
        <f t="shared" si="27"/>
        <v>461</v>
      </c>
      <c r="C80" s="17">
        <f t="shared" si="28"/>
        <v>411</v>
      </c>
      <c r="D80" s="17">
        <v>411</v>
      </c>
      <c r="E80" s="17"/>
      <c r="F80" s="17">
        <f t="shared" si="29"/>
        <v>50</v>
      </c>
      <c r="G80" s="17">
        <f>SUMIF('[1]助学金（教育部门）'!A$1:A$65536,A80,'[1]助学金（教育部门）'!G$1:G$65536)</f>
        <v>50</v>
      </c>
      <c r="H80" s="17"/>
    </row>
    <row r="81" s="5" customFormat="1" ht="23" customHeight="1" spans="1:253">
      <c r="A81" s="17" t="s">
        <v>92</v>
      </c>
      <c r="B81" s="17">
        <f t="shared" si="27"/>
        <v>378</v>
      </c>
      <c r="C81" s="17">
        <f t="shared" si="28"/>
        <v>337</v>
      </c>
      <c r="D81" s="17">
        <v>337</v>
      </c>
      <c r="E81" s="17"/>
      <c r="F81" s="17">
        <f t="shared" si="29"/>
        <v>41</v>
      </c>
      <c r="G81" s="17">
        <f>SUMIF('[1]助学金（教育部门）'!A$1:A$65536,A81,'[1]助学金（教育部门）'!G$1:G$65536)</f>
        <v>41</v>
      </c>
      <c r="H81" s="1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</row>
    <row r="82" s="5" customFormat="1" ht="15" customHeight="1" spans="1:253">
      <c r="A82" s="17" t="s">
        <v>93</v>
      </c>
      <c r="B82" s="17">
        <f t="shared" si="27"/>
        <v>556</v>
      </c>
      <c r="C82" s="17">
        <f t="shared" si="28"/>
        <v>498</v>
      </c>
      <c r="D82" s="17">
        <v>498</v>
      </c>
      <c r="E82" s="17"/>
      <c r="F82" s="17">
        <f t="shared" si="29"/>
        <v>58</v>
      </c>
      <c r="G82" s="17">
        <f>SUMIF('[1]助学金（教育部门）'!A$1:A$65536,A82,'[1]助学金（教育部门）'!G$1:G$65536)</f>
        <v>58</v>
      </c>
      <c r="H82" s="1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</row>
    <row r="83" s="6" customFormat="1" ht="15" customHeight="1" spans="1:8">
      <c r="A83" s="17" t="s">
        <v>94</v>
      </c>
      <c r="B83" s="17">
        <f t="shared" si="27"/>
        <v>386</v>
      </c>
      <c r="C83" s="17">
        <f t="shared" si="28"/>
        <v>348</v>
      </c>
      <c r="D83" s="17">
        <v>348</v>
      </c>
      <c r="E83" s="17"/>
      <c r="F83" s="17">
        <f t="shared" si="29"/>
        <v>38</v>
      </c>
      <c r="G83" s="17">
        <f>SUMIF('[1]助学金（教育部门）'!A$1:A$65536,A83,'[1]助学金（教育部门）'!G$1:G$65536)</f>
        <v>38</v>
      </c>
      <c r="H83" s="17"/>
    </row>
    <row r="84" s="5" customFormat="1" ht="15" customHeight="1" spans="1:253">
      <c r="A84" s="17" t="s">
        <v>95</v>
      </c>
      <c r="B84" s="17">
        <f t="shared" si="27"/>
        <v>195</v>
      </c>
      <c r="C84" s="17">
        <f t="shared" si="28"/>
        <v>195</v>
      </c>
      <c r="D84" s="17">
        <v>195</v>
      </c>
      <c r="E84" s="17"/>
      <c r="F84" s="17">
        <f t="shared" si="29"/>
        <v>0</v>
      </c>
      <c r="G84" s="17">
        <f>SUMIF('[1]助学金（教育部门）'!A$1:A$65536,A84,'[1]助学金（教育部门）'!G$1:G$65536)</f>
        <v>0</v>
      </c>
      <c r="H84" s="1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</row>
    <row r="85" s="5" customFormat="1" ht="15" customHeight="1" spans="1:253">
      <c r="A85" s="17" t="s">
        <v>96</v>
      </c>
      <c r="B85" s="17">
        <f t="shared" si="27"/>
        <v>293</v>
      </c>
      <c r="C85" s="17">
        <f t="shared" si="28"/>
        <v>263</v>
      </c>
      <c r="D85" s="17">
        <v>263</v>
      </c>
      <c r="E85" s="17"/>
      <c r="F85" s="17">
        <f t="shared" si="29"/>
        <v>30</v>
      </c>
      <c r="G85" s="17">
        <f>SUMIF('[1]助学金（教育部门）'!A$1:A$65536,A85,'[1]助学金（教育部门）'!G$1:G$65536)</f>
        <v>30</v>
      </c>
      <c r="H85" s="1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</row>
    <row r="86" s="5" customFormat="1" ht="15" customHeight="1" spans="1:253">
      <c r="A86" s="16" t="s">
        <v>97</v>
      </c>
      <c r="B86" s="16">
        <f t="shared" ref="B86:H86" si="30">SUM(B87:B96)</f>
        <v>5054</v>
      </c>
      <c r="C86" s="16">
        <f t="shared" si="30"/>
        <v>4389</v>
      </c>
      <c r="D86" s="16">
        <f t="shared" si="30"/>
        <v>3832</v>
      </c>
      <c r="E86" s="16">
        <f t="shared" si="30"/>
        <v>557</v>
      </c>
      <c r="F86" s="16">
        <f t="shared" si="30"/>
        <v>665</v>
      </c>
      <c r="G86" s="16">
        <f t="shared" si="30"/>
        <v>605</v>
      </c>
      <c r="H86" s="16">
        <f t="shared" si="30"/>
        <v>60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</row>
    <row r="87" s="5" customFormat="1" ht="15" customHeight="1" spans="1:253">
      <c r="A87" s="17" t="s">
        <v>98</v>
      </c>
      <c r="B87" s="17">
        <f t="shared" ref="B87:B97" si="31">C87+F87</f>
        <v>788</v>
      </c>
      <c r="C87" s="17">
        <f t="shared" ref="C87:C97" si="32">D87+E87</f>
        <v>733</v>
      </c>
      <c r="D87" s="17">
        <v>225</v>
      </c>
      <c r="E87" s="17">
        <v>508</v>
      </c>
      <c r="F87" s="17">
        <f t="shared" ref="F87:F97" si="33">G87+H87</f>
        <v>55</v>
      </c>
      <c r="G87" s="17">
        <f>SUMIF('[1]助学金（教育部门）'!A$1:A$65536,A87,'[1]助学金（教育部门）'!G$1:G$65536)</f>
        <v>0</v>
      </c>
      <c r="H87" s="17">
        <v>55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</row>
    <row r="88" s="5" customFormat="1" ht="15" customHeight="1" spans="1:253">
      <c r="A88" s="17" t="s">
        <v>99</v>
      </c>
      <c r="B88" s="17">
        <f t="shared" si="31"/>
        <v>328</v>
      </c>
      <c r="C88" s="17">
        <f t="shared" si="32"/>
        <v>293</v>
      </c>
      <c r="D88" s="17">
        <v>293</v>
      </c>
      <c r="E88" s="17"/>
      <c r="F88" s="17">
        <f t="shared" si="33"/>
        <v>35</v>
      </c>
      <c r="G88" s="17">
        <f>SUMIF('[1]助学金（教育部门）'!A$1:A$65536,A88,'[1]助学金（教育部门）'!G$1:G$65536)</f>
        <v>35</v>
      </c>
      <c r="H88" s="1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</row>
    <row r="89" s="5" customFormat="1" ht="15" customHeight="1" spans="1:253">
      <c r="A89" s="17" t="s">
        <v>100</v>
      </c>
      <c r="B89" s="17">
        <f t="shared" si="31"/>
        <v>496</v>
      </c>
      <c r="C89" s="17">
        <f t="shared" si="32"/>
        <v>444</v>
      </c>
      <c r="D89" s="17">
        <v>444</v>
      </c>
      <c r="E89" s="17"/>
      <c r="F89" s="17">
        <f t="shared" si="33"/>
        <v>52</v>
      </c>
      <c r="G89" s="17">
        <f>SUMIF('[1]助学金（教育部门）'!A$1:A$65536,A89,'[1]助学金（教育部门）'!G$1:G$65536)</f>
        <v>52</v>
      </c>
      <c r="H89" s="1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</row>
    <row r="90" s="5" customFormat="1" ht="15" customHeight="1" spans="1:253">
      <c r="A90" s="17" t="s">
        <v>101</v>
      </c>
      <c r="B90" s="17">
        <f t="shared" si="31"/>
        <v>296</v>
      </c>
      <c r="C90" s="17">
        <f t="shared" si="32"/>
        <v>267</v>
      </c>
      <c r="D90" s="17">
        <v>218</v>
      </c>
      <c r="E90" s="17">
        <v>49</v>
      </c>
      <c r="F90" s="17">
        <f t="shared" si="33"/>
        <v>29</v>
      </c>
      <c r="G90" s="17">
        <f>SUMIF('[1]助学金（教育部门）'!A$1:A$65536,A90,'[1]助学金（教育部门）'!G$1:G$65536)</f>
        <v>24</v>
      </c>
      <c r="H90" s="17">
        <v>5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</row>
    <row r="91" s="5" customFormat="1" ht="15" customHeight="1" spans="1:253">
      <c r="A91" s="17" t="s">
        <v>102</v>
      </c>
      <c r="B91" s="17">
        <f t="shared" si="31"/>
        <v>241</v>
      </c>
      <c r="C91" s="17">
        <f t="shared" si="32"/>
        <v>214</v>
      </c>
      <c r="D91" s="17">
        <v>214</v>
      </c>
      <c r="E91" s="17"/>
      <c r="F91" s="17">
        <f t="shared" si="33"/>
        <v>27</v>
      </c>
      <c r="G91" s="17">
        <f>SUMIF('[1]助学金（教育部门）'!A$1:A$65536,A91,'[1]助学金（教育部门）'!G$1:G$65536)</f>
        <v>27</v>
      </c>
      <c r="H91" s="1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</row>
    <row r="92" s="5" customFormat="1" ht="15" customHeight="1" spans="1:253">
      <c r="A92" s="17" t="s">
        <v>103</v>
      </c>
      <c r="B92" s="17">
        <f t="shared" si="31"/>
        <v>222</v>
      </c>
      <c r="C92" s="17">
        <f t="shared" si="32"/>
        <v>190</v>
      </c>
      <c r="D92" s="17">
        <v>190</v>
      </c>
      <c r="E92" s="17"/>
      <c r="F92" s="17">
        <f t="shared" si="33"/>
        <v>32</v>
      </c>
      <c r="G92" s="17">
        <f>SUMIF('[1]助学金（教育部门）'!A$1:A$65536,A92,'[1]助学金（教育部门）'!G$1:G$65536)</f>
        <v>32</v>
      </c>
      <c r="H92" s="1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</row>
    <row r="93" s="5" customFormat="1" ht="15" customHeight="1" spans="1:253">
      <c r="A93" s="17" t="s">
        <v>104</v>
      </c>
      <c r="B93" s="17">
        <f t="shared" si="31"/>
        <v>259</v>
      </c>
      <c r="C93" s="17">
        <f t="shared" si="32"/>
        <v>227</v>
      </c>
      <c r="D93" s="17">
        <v>227</v>
      </c>
      <c r="E93" s="17"/>
      <c r="F93" s="17">
        <f t="shared" si="33"/>
        <v>32</v>
      </c>
      <c r="G93" s="17">
        <f>SUMIF('[1]助学金（教育部门）'!A$1:A$65536,A93,'[1]助学金（教育部门）'!G$1:G$65536)</f>
        <v>32</v>
      </c>
      <c r="H93" s="1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</row>
    <row r="94" s="6" customFormat="1" ht="15" customHeight="1" spans="1:8">
      <c r="A94" s="17" t="s">
        <v>105</v>
      </c>
      <c r="B94" s="17">
        <f t="shared" si="31"/>
        <v>374</v>
      </c>
      <c r="C94" s="17">
        <f t="shared" si="32"/>
        <v>321</v>
      </c>
      <c r="D94" s="17">
        <v>321</v>
      </c>
      <c r="E94" s="17"/>
      <c r="F94" s="17">
        <f t="shared" si="33"/>
        <v>53</v>
      </c>
      <c r="G94" s="17">
        <f>SUMIF('[1]助学金（教育部门）'!A$1:A$65536,A94,'[1]助学金（教育部门）'!G$1:G$65536)</f>
        <v>53</v>
      </c>
      <c r="H94" s="17"/>
    </row>
    <row r="95" s="1" customFormat="1" spans="1:8">
      <c r="A95" s="17" t="s">
        <v>106</v>
      </c>
      <c r="B95" s="17">
        <f t="shared" si="31"/>
        <v>1249</v>
      </c>
      <c r="C95" s="17">
        <f t="shared" si="32"/>
        <v>1067</v>
      </c>
      <c r="D95" s="17">
        <v>1067</v>
      </c>
      <c r="E95" s="17"/>
      <c r="F95" s="17">
        <f t="shared" si="33"/>
        <v>182</v>
      </c>
      <c r="G95" s="17">
        <f>SUMIF('[1]助学金（教育部门）'!A$1:A$65536,A95,'[1]助学金（教育部门）'!G$1:G$65536)</f>
        <v>182</v>
      </c>
      <c r="H95" s="17"/>
    </row>
    <row r="96" s="1" customFormat="1" spans="1:8">
      <c r="A96" s="17" t="s">
        <v>107</v>
      </c>
      <c r="B96" s="17">
        <f t="shared" si="31"/>
        <v>801</v>
      </c>
      <c r="C96" s="17">
        <f t="shared" si="32"/>
        <v>633</v>
      </c>
      <c r="D96" s="17">
        <v>633</v>
      </c>
      <c r="E96" s="17"/>
      <c r="F96" s="17">
        <f t="shared" si="33"/>
        <v>168</v>
      </c>
      <c r="G96" s="17">
        <f>SUMIF('[1]助学金（教育部门）'!A$1:A$65536,A96,'[1]助学金（教育部门）'!G$1:G$65536)</f>
        <v>168</v>
      </c>
      <c r="H96" s="17"/>
    </row>
    <row r="97" s="7" customFormat="1" spans="1:253">
      <c r="A97" s="16" t="s">
        <v>108</v>
      </c>
      <c r="B97" s="16">
        <f t="shared" si="31"/>
        <v>349</v>
      </c>
      <c r="C97" s="16">
        <f t="shared" si="32"/>
        <v>323</v>
      </c>
      <c r="D97" s="17">
        <v>323</v>
      </c>
      <c r="E97" s="16"/>
      <c r="F97" s="16">
        <f t="shared" si="33"/>
        <v>26</v>
      </c>
      <c r="G97" s="17">
        <f>SUMIF('[1]助学金（教育部门）'!A$1:A$65536,A97,'[1]助学金（教育部门）'!G$1:G$65536)</f>
        <v>26</v>
      </c>
      <c r="H97" s="1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</row>
    <row r="98" s="1" customFormat="1" spans="1:8">
      <c r="A98" s="8"/>
      <c r="B98" s="9"/>
      <c r="C98" s="9"/>
      <c r="D98" s="9"/>
      <c r="E98" s="9"/>
      <c r="F98" s="9"/>
      <c r="G98" s="9"/>
      <c r="H98" s="9"/>
    </row>
    <row r="99" s="1" customFormat="1" spans="1:8">
      <c r="A99" s="8"/>
      <c r="B99" s="9"/>
      <c r="C99" s="9"/>
      <c r="D99" s="9"/>
      <c r="E99" s="9"/>
      <c r="F99" s="9"/>
      <c r="G99" s="9"/>
      <c r="H99" s="9"/>
    </row>
    <row r="100" s="1" customFormat="1" spans="1:8">
      <c r="A100" s="8"/>
      <c r="B100" s="9"/>
      <c r="C100" s="9"/>
      <c r="D100" s="9"/>
      <c r="E100" s="9"/>
      <c r="F100" s="9"/>
      <c r="G100" s="9"/>
      <c r="H100" s="9"/>
    </row>
    <row r="101" s="1" customFormat="1" spans="1:8">
      <c r="A101" s="8"/>
      <c r="B101" s="9"/>
      <c r="C101" s="9"/>
      <c r="D101" s="9"/>
      <c r="E101" s="9"/>
      <c r="F101" s="9"/>
      <c r="G101" s="9"/>
      <c r="H101" s="9"/>
    </row>
    <row r="102" s="1" customFormat="1" spans="1:8">
      <c r="A102" s="8"/>
      <c r="B102" s="9"/>
      <c r="C102" s="9"/>
      <c r="D102" s="9"/>
      <c r="E102" s="9"/>
      <c r="F102" s="9"/>
      <c r="G102" s="9"/>
      <c r="H102" s="9"/>
    </row>
    <row r="103" s="1" customFormat="1" spans="1:8">
      <c r="A103" s="8"/>
      <c r="B103" s="9"/>
      <c r="C103" s="9"/>
      <c r="D103" s="9"/>
      <c r="E103" s="9"/>
      <c r="F103" s="9"/>
      <c r="G103" s="9"/>
      <c r="H103" s="9"/>
    </row>
    <row r="104" s="1" customFormat="1" spans="1:8">
      <c r="A104" s="8"/>
      <c r="B104" s="9"/>
      <c r="C104" s="9"/>
      <c r="D104" s="9"/>
      <c r="E104" s="9"/>
      <c r="F104" s="9"/>
      <c r="G104" s="9"/>
      <c r="H104" s="9"/>
    </row>
    <row r="105" s="1" customFormat="1" spans="1:8">
      <c r="A105" s="8"/>
      <c r="B105" s="9"/>
      <c r="C105" s="9"/>
      <c r="D105" s="9"/>
      <c r="E105" s="9"/>
      <c r="F105" s="19"/>
      <c r="G105" s="9"/>
      <c r="H105" s="9"/>
    </row>
  </sheetData>
  <mergeCells count="6">
    <mergeCell ref="A2:H2"/>
    <mergeCell ref="A3:H3"/>
    <mergeCell ref="C4:E4"/>
    <mergeCell ref="F4:H4"/>
    <mergeCell ref="A4:A5"/>
    <mergeCell ref="B4:B5"/>
  </mergeCells>
  <pageMargins left="0.708333333333333" right="0.66875" top="0.472222222222222" bottom="0.472222222222222" header="0.354166666666667" footer="0.196527777777778"/>
  <pageSetup paperSize="9" scale="97" firstPageNumber="3" fitToHeight="0" orientation="portrait" useFirstPageNumber="1" horizontalDpi="600"/>
  <headerFooter differentOddEven="1">
    <oddFooter>&amp;R&amp;14- &amp;P -</oddFooter>
    <evenFooter>&amp;L&amp;14-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2020-12-06T08:30:00Z</dcterms:created>
  <dcterms:modified xsi:type="dcterms:W3CDTF">2024-12-11T07:08:11Z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2052-11.8.2.11707</vt:lpwstr>
  </property>
  <property fmtid="{D5CDD505-2E9C-101B-9397-08002B2CF9AE}" pid="3" name="ICV">
    <vt:lpwstr/>
  </property>
</Properties>
</file>