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activeTab="1"/>
  </bookViews>
  <sheets>
    <sheet name="附件1" sheetId="6" r:id="rId1"/>
    <sheet name="附件2" sheetId="7" r:id="rId2"/>
  </sheets>
  <definedNames>
    <definedName name="_xlnm.Print_Titles" localSheetId="0">附件1!$3:$3</definedName>
  </definedNames>
  <calcPr calcId="144525" concurrentCalc="0"/>
</workbook>
</file>

<file path=xl/sharedStrings.xml><?xml version="1.0" encoding="utf-8"?>
<sst xmlns="http://schemas.openxmlformats.org/spreadsheetml/2006/main" count="72" uniqueCount="68">
  <si>
    <t>附件1</t>
  </si>
  <si>
    <t>高校电动自行车停放充电设施补助资金安排表</t>
  </si>
  <si>
    <t>市、县（区）名称</t>
  </si>
  <si>
    <t>新建停放充电位数（个）</t>
  </si>
  <si>
    <t>改造停放充电位数（个）</t>
  </si>
  <si>
    <t>补助资金
（万元）</t>
  </si>
  <si>
    <t>合   计</t>
  </si>
  <si>
    <t>福州市</t>
  </si>
  <si>
    <t>闽江学院</t>
  </si>
  <si>
    <t>阳光学院</t>
  </si>
  <si>
    <t>闽江师范高等专科学校</t>
  </si>
  <si>
    <t>福建华南女子职业学院</t>
  </si>
  <si>
    <t>福州软件职业技术学院</t>
  </si>
  <si>
    <t>泉州市</t>
  </si>
  <si>
    <t>黎明职业大学</t>
  </si>
  <si>
    <t>泉州职业技术大学</t>
  </si>
  <si>
    <t>泉州医学高等专科学校</t>
  </si>
  <si>
    <t>泉州经贸职业技术学院</t>
  </si>
  <si>
    <t>泉州纺织服装职业学院</t>
  </si>
  <si>
    <t>泉州华光职业学院</t>
  </si>
  <si>
    <t>漳州市</t>
  </si>
  <si>
    <t>漳州职业技术学院</t>
  </si>
  <si>
    <t>漳州科技职业学院</t>
  </si>
  <si>
    <t>南平市</t>
  </si>
  <si>
    <t>闽北职业技术学院</t>
  </si>
  <si>
    <t>武夷山职业学院</t>
  </si>
  <si>
    <t>附件2</t>
  </si>
  <si>
    <r>
      <rPr>
        <sz val="18"/>
        <rFont val="方正小标宋简体"/>
        <charset val="134"/>
      </rPr>
      <t>专项资金绩效目标表</t>
    </r>
    <r>
      <rPr>
        <sz val="16"/>
        <rFont val="方正小标宋简体"/>
        <charset val="134"/>
      </rPr>
      <t xml:space="preserve">
</t>
    </r>
    <r>
      <rPr>
        <sz val="12"/>
        <rFont val="宋体"/>
        <charset val="134"/>
      </rPr>
      <t>（ 2025 年度）</t>
    </r>
  </si>
  <si>
    <t>项目名称</t>
  </si>
  <si>
    <t>高校电动自行车停放充电设施补助资金</t>
  </si>
  <si>
    <t>主管部门（单位）名称及部门预算编码</t>
  </si>
  <si>
    <t>福建省教育厅</t>
  </si>
  <si>
    <t>补助区域</t>
  </si>
  <si>
    <t>有关高校</t>
  </si>
  <si>
    <t>资金情况
（万元）</t>
  </si>
  <si>
    <t xml:space="preserve"> 资金总额</t>
  </si>
  <si>
    <t xml:space="preserve"> 其中：财政拨款</t>
  </si>
  <si>
    <t xml:space="preserve">       其他资金</t>
  </si>
  <si>
    <t>总体目标</t>
  </si>
  <si>
    <t>完成新增高校电动自行车停放充电设施1093个、改造654个。着力解决高校电动自行车停放场所、充电设施不足问题，有效预防压减电动自行车火灾事故，切实保障师生员工生命财产安全，以高水平安全保障高质量发展。</t>
  </si>
  <si>
    <t>绩
效
指
标</t>
  </si>
  <si>
    <t>一级
指标</t>
  </si>
  <si>
    <t>二级指标</t>
  </si>
  <si>
    <t>三级指标</t>
  </si>
  <si>
    <t>区域目标值</t>
  </si>
  <si>
    <t>成本
指标</t>
  </si>
  <si>
    <t>经济成本指标</t>
  </si>
  <si>
    <t>按新增400元/个，改造200元/个的标准给予补助</t>
  </si>
  <si>
    <t>新增400元/个，改造200元/个</t>
  </si>
  <si>
    <t xml:space="preserve">产
出
指
标
</t>
  </si>
  <si>
    <t>数量指标</t>
  </si>
  <si>
    <t>各地市属高校新增、改造高校电动自行车充电停放设施数量</t>
  </si>
  <si>
    <t>新增580个</t>
  </si>
  <si>
    <t>新增410个,改造591个</t>
  </si>
  <si>
    <t>新增50个,改造10个</t>
  </si>
  <si>
    <t>新增53个,改造53个</t>
  </si>
  <si>
    <t>质量指标</t>
  </si>
  <si>
    <t>配套设施，建设标准符合有关文件要求</t>
  </si>
  <si>
    <t>时效指标</t>
  </si>
  <si>
    <t>项目实施进度</t>
  </si>
  <si>
    <t>年内完成</t>
  </si>
  <si>
    <t>效益指标</t>
  </si>
  <si>
    <t>社会效益
指标</t>
  </si>
  <si>
    <t>解决高校电动自行车停放场所、充电设施不足问题，切实保障师生员工生命财产安全</t>
  </si>
  <si>
    <t>满意度
指标</t>
  </si>
  <si>
    <t>服务对象
满意度指标</t>
  </si>
  <si>
    <t>项目学校满意度</t>
  </si>
  <si>
    <r>
      <rPr>
        <sz val="11"/>
        <rFont val="东文宋体"/>
        <charset val="134"/>
      </rPr>
      <t>≥</t>
    </r>
    <r>
      <rPr>
        <sz val="11"/>
        <rFont val="仿宋"/>
        <charset val="134"/>
      </rPr>
      <t>90%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</si>
</sst>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2"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name val="黑体"/>
      <charset val="134"/>
    </font>
    <font>
      <sz val="12"/>
      <name val="黑体"/>
      <charset val="134"/>
    </font>
    <font>
      <sz val="18"/>
      <name val="方正小标宋简体"/>
      <charset val="134"/>
    </font>
    <font>
      <sz val="16"/>
      <name val="方正小标宋简体"/>
      <charset val="134"/>
    </font>
    <font>
      <sz val="11"/>
      <name val="仿宋"/>
      <charset val="134"/>
    </font>
    <font>
      <sz val="11"/>
      <color indexed="8"/>
      <name val="仿宋"/>
      <charset val="134"/>
    </font>
    <font>
      <sz val="11"/>
      <color theme="1"/>
      <name val="仿宋"/>
      <charset val="134"/>
    </font>
    <font>
      <sz val="11"/>
      <color rgb="FF000000"/>
      <name val="仿宋"/>
      <charset val="134"/>
    </font>
    <font>
      <sz val="11"/>
      <name val="东文宋体"/>
      <charset val="134"/>
    </font>
    <font>
      <sz val="11"/>
      <name val="宋体"/>
      <charset val="134"/>
    </font>
    <font>
      <sz val="20"/>
      <name val="宋体"/>
      <charset val="134"/>
    </font>
    <font>
      <sz val="11"/>
      <name val="黑体"/>
      <charset val="134"/>
    </font>
    <font>
      <b/>
      <sz val="11"/>
      <name val="宋体"/>
      <charset val="134"/>
    </font>
    <font>
      <b/>
      <sz val="11"/>
      <name val="宋体"/>
      <charset val="134"/>
      <scheme val="minor"/>
    </font>
    <font>
      <sz val="12"/>
      <color theme="1"/>
      <name val="黑体"/>
      <charset val="134"/>
    </font>
    <font>
      <b/>
      <sz val="12"/>
      <name val="宋体"/>
      <charset val="134"/>
      <scheme val="minor"/>
    </font>
    <font>
      <b/>
      <sz val="12"/>
      <color rgb="FF000000"/>
      <name val="宋体"/>
      <charset val="134"/>
      <scheme val="minor"/>
    </font>
    <font>
      <sz val="12"/>
      <name val="宋体"/>
      <charset val="134"/>
      <scheme val="minor"/>
    </font>
    <font>
      <sz val="12"/>
      <color rgb="FF00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3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34" fillId="11" borderId="9" applyNumberFormat="0" applyAlignment="0" applyProtection="0">
      <alignment vertical="center"/>
    </xf>
    <xf numFmtId="0" fontId="35" fillId="11" borderId="5" applyNumberFormat="0" applyAlignment="0" applyProtection="0">
      <alignment vertical="center"/>
    </xf>
    <xf numFmtId="0" fontId="36" fillId="12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41" fillId="0" borderId="0">
      <alignment vertical="center"/>
    </xf>
  </cellStyleXfs>
  <cellXfs count="42">
    <xf numFmtId="0" fontId="0" fillId="0" borderId="0" xfId="0">
      <alignment vertical="center"/>
    </xf>
    <xf numFmtId="0" fontId="1" fillId="0" borderId="0" xfId="49" applyFont="1" applyFill="1" applyBorder="1" applyAlignment="1">
      <alignment vertical="center" wrapText="1"/>
    </xf>
    <xf numFmtId="0" fontId="0" fillId="0" borderId="0" xfId="0" applyFill="1" applyBorder="1" applyAlignment="1">
      <alignment vertical="center"/>
    </xf>
    <xf numFmtId="0" fontId="2" fillId="0" borderId="0" xfId="49" applyFont="1" applyFill="1" applyBorder="1" applyAlignment="1">
      <alignment horizontal="left" vertical="top"/>
    </xf>
    <xf numFmtId="0" fontId="3" fillId="0" borderId="0" xfId="49" applyFont="1" applyFill="1" applyBorder="1" applyAlignment="1">
      <alignment vertical="center" wrapText="1"/>
    </xf>
    <xf numFmtId="0" fontId="4" fillId="0" borderId="0" xfId="49" applyFont="1" applyFill="1" applyBorder="1" applyAlignment="1">
      <alignment horizontal="center" vertical="top" wrapText="1"/>
    </xf>
    <xf numFmtId="0" fontId="5" fillId="0" borderId="0" xfId="49" applyFont="1" applyFill="1" applyBorder="1" applyAlignment="1">
      <alignment horizontal="center" vertical="top" wrapText="1"/>
    </xf>
    <xf numFmtId="0" fontId="6" fillId="0" borderId="1" xfId="49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/>
    </xf>
    <xf numFmtId="0" fontId="1" fillId="0" borderId="1" xfId="49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justify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justify" vertical="center" wrapText="1"/>
    </xf>
    <xf numFmtId="9" fontId="6" fillId="0" borderId="1" xfId="49" applyNumberFormat="1" applyFont="1" applyFill="1" applyBorder="1" applyAlignment="1" applyProtection="1">
      <alignment horizontal="center" vertical="center" wrapText="1"/>
    </xf>
    <xf numFmtId="9" fontId="6" fillId="0" borderId="2" xfId="49" applyNumberFormat="1" applyFont="1" applyFill="1" applyBorder="1" applyAlignment="1" applyProtection="1">
      <alignment horizontal="center" vertical="center" wrapText="1"/>
    </xf>
    <xf numFmtId="9" fontId="6" fillId="0" borderId="3" xfId="49" applyNumberFormat="1" applyFont="1" applyFill="1" applyBorder="1" applyAlignment="1" applyProtection="1">
      <alignment horizontal="center" vertical="center" wrapText="1"/>
    </xf>
    <xf numFmtId="9" fontId="6" fillId="0" borderId="4" xfId="49" applyNumberFormat="1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justify" vertical="center" wrapText="1"/>
    </xf>
    <xf numFmtId="9" fontId="6" fillId="0" borderId="1" xfId="49" applyNumberFormat="1" applyFont="1" applyFill="1" applyBorder="1" applyAlignment="1">
      <alignment horizontal="center" vertical="center" wrapText="1"/>
    </xf>
    <xf numFmtId="0" fontId="10" fillId="0" borderId="2" xfId="49" applyFont="1" applyFill="1" applyBorder="1" applyAlignment="1">
      <alignment horizontal="center" vertical="center" wrapText="1"/>
    </xf>
    <xf numFmtId="0" fontId="10" fillId="0" borderId="3" xfId="49" applyFont="1" applyFill="1" applyBorder="1" applyAlignment="1">
      <alignment horizontal="center" vertical="center" wrapText="1"/>
    </xf>
    <xf numFmtId="0" fontId="10" fillId="0" borderId="4" xfId="49" applyFont="1" applyFill="1" applyBorder="1" applyAlignment="1">
      <alignment horizontal="center" vertical="center" wrapText="1"/>
    </xf>
    <xf numFmtId="0" fontId="11" fillId="0" borderId="0" xfId="49" applyFont="1" applyFill="1" applyBorder="1" applyAlignment="1">
      <alignment horizontal="left" vertical="center" wrapText="1"/>
    </xf>
    <xf numFmtId="0" fontId="11" fillId="0" borderId="0" xfId="0" applyNumberFormat="1" applyFont="1" applyFill="1" applyAlignment="1">
      <alignment horizontal="center" vertical="center" wrapText="1"/>
    </xf>
    <xf numFmtId="0" fontId="12" fillId="0" borderId="0" xfId="0" applyNumberFormat="1" applyFont="1" applyFill="1" applyAlignment="1">
      <alignment horizontal="center" vertical="center" wrapText="1"/>
    </xf>
    <xf numFmtId="0" fontId="13" fillId="0" borderId="0" xfId="0" applyNumberFormat="1" applyFont="1" applyFill="1" applyAlignment="1">
      <alignment horizontal="center" vertical="center" wrapText="1"/>
    </xf>
    <xf numFmtId="0" fontId="14" fillId="0" borderId="0" xfId="0" applyNumberFormat="1" applyFont="1" applyFill="1" applyAlignment="1">
      <alignment horizontal="center" vertical="center" wrapText="1"/>
    </xf>
    <xf numFmtId="0" fontId="15" fillId="0" borderId="0" xfId="0" applyNumberFormat="1" applyFont="1" applyFill="1" applyAlignment="1">
      <alignment horizontal="center" vertical="center" wrapText="1"/>
    </xf>
    <xf numFmtId="0" fontId="14" fillId="0" borderId="0" xfId="0" applyNumberFormat="1" applyFont="1" applyFill="1" applyAlignment="1">
      <alignment horizontal="center" vertical="center" shrinkToFit="1"/>
    </xf>
    <xf numFmtId="0" fontId="0" fillId="0" borderId="0" xfId="0" applyFill="1">
      <alignment vertical="center"/>
    </xf>
    <xf numFmtId="0" fontId="2" fillId="0" borderId="0" xfId="0" applyNumberFormat="1" applyFont="1" applyFill="1" applyAlignment="1">
      <alignment horizontal="left" vertical="center" shrinkToFit="1"/>
    </xf>
    <xf numFmtId="0" fontId="2" fillId="0" borderId="0" xfId="0" applyNumberFormat="1" applyFont="1" applyFill="1" applyAlignment="1">
      <alignment horizontal="center" vertical="center" wrapText="1"/>
    </xf>
    <xf numFmtId="0" fontId="5" fillId="0" borderId="0" xfId="0" applyNumberFormat="1" applyFont="1" applyFill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 shrinkToFit="1"/>
    </xf>
    <xf numFmtId="0" fontId="17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1" fillId="0" borderId="1" xfId="0" applyFont="1" applyBorder="1">
      <alignment vertical="center"/>
    </xf>
    <xf numFmtId="0" fontId="0" fillId="0" borderId="1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23"/>
  <sheetViews>
    <sheetView workbookViewId="0">
      <selection activeCell="C6" sqref="C6"/>
    </sheetView>
  </sheetViews>
  <sheetFormatPr defaultColWidth="9" defaultRowHeight="13.5" outlineLevelCol="3"/>
  <cols>
    <col min="1" max="1" width="28.1333333333333" style="29" customWidth="1"/>
    <col min="2" max="2" width="17.5" style="24" customWidth="1"/>
    <col min="3" max="3" width="18.5" style="24" customWidth="1"/>
    <col min="4" max="4" width="23" style="24" customWidth="1"/>
    <col min="5" max="16353" width="9" style="24"/>
    <col min="16354" max="16384" width="9" style="30"/>
  </cols>
  <sheetData>
    <row r="1" s="24" customFormat="1" ht="18.75" spans="1:4">
      <c r="A1" s="31" t="s">
        <v>0</v>
      </c>
      <c r="B1" s="32"/>
      <c r="C1" s="32"/>
      <c r="D1" s="32"/>
    </row>
    <row r="2" s="25" customFormat="1" ht="48" customHeight="1" spans="1:4">
      <c r="A2" s="33" t="s">
        <v>1</v>
      </c>
      <c r="B2" s="33"/>
      <c r="C2" s="33"/>
      <c r="D2" s="33"/>
    </row>
    <row r="3" s="26" customFormat="1" ht="51" customHeight="1" spans="1:4">
      <c r="A3" s="34" t="s">
        <v>2</v>
      </c>
      <c r="B3" s="34" t="s">
        <v>3</v>
      </c>
      <c r="C3" s="34" t="s">
        <v>4</v>
      </c>
      <c r="D3" s="34" t="s">
        <v>5</v>
      </c>
    </row>
    <row r="4" s="27" customFormat="1" ht="25" customHeight="1" spans="1:4">
      <c r="A4" s="35" t="s">
        <v>6</v>
      </c>
      <c r="B4" s="35">
        <f>B5+B11+B18+B21</f>
        <v>1093</v>
      </c>
      <c r="C4" s="35">
        <f>C5+C11+C18+C21</f>
        <v>654</v>
      </c>
      <c r="D4" s="35">
        <f>D5+D11+D18+D21</f>
        <v>57</v>
      </c>
    </row>
    <row r="5" s="27" customFormat="1" ht="25" customHeight="1" spans="1:4">
      <c r="A5" s="35" t="s">
        <v>7</v>
      </c>
      <c r="B5" s="36">
        <f>SUM(B6:B10)</f>
        <v>580</v>
      </c>
      <c r="C5" s="36">
        <f>SUM(C6:C10)</f>
        <v>0</v>
      </c>
      <c r="D5" s="36">
        <f>SUM(D6:D10)</f>
        <v>23.2</v>
      </c>
    </row>
    <row r="6" s="27" customFormat="1" ht="25" customHeight="1" spans="1:4">
      <c r="A6" s="37" t="s">
        <v>8</v>
      </c>
      <c r="B6" s="38">
        <v>400</v>
      </c>
      <c r="C6" s="38"/>
      <c r="D6" s="39">
        <f>ROUNDUP((B6*0.1+C6*0.05)*0.4,1)</f>
        <v>16</v>
      </c>
    </row>
    <row r="7" s="27" customFormat="1" ht="25" customHeight="1" spans="1:4">
      <c r="A7" s="37" t="s">
        <v>9</v>
      </c>
      <c r="B7" s="38">
        <v>80</v>
      </c>
      <c r="C7" s="38"/>
      <c r="D7" s="39">
        <f t="shared" ref="D7:D13" si="0">ROUNDUP((B7*0.1+C7*0.05)*0.4,1)</f>
        <v>3.2</v>
      </c>
    </row>
    <row r="8" s="27" customFormat="1" ht="25" customHeight="1" spans="1:4">
      <c r="A8" s="37" t="s">
        <v>10</v>
      </c>
      <c r="B8" s="38">
        <v>30</v>
      </c>
      <c r="C8" s="38"/>
      <c r="D8" s="39">
        <f t="shared" si="0"/>
        <v>1.2</v>
      </c>
    </row>
    <row r="9" s="27" customFormat="1" ht="25" customHeight="1" spans="1:4">
      <c r="A9" s="37" t="s">
        <v>11</v>
      </c>
      <c r="B9" s="38">
        <v>30</v>
      </c>
      <c r="C9" s="38"/>
      <c r="D9" s="39">
        <f t="shared" si="0"/>
        <v>1.2</v>
      </c>
    </row>
    <row r="10" s="27" customFormat="1" ht="25" customHeight="1" spans="1:4">
      <c r="A10" s="37" t="s">
        <v>12</v>
      </c>
      <c r="B10" s="38">
        <v>40</v>
      </c>
      <c r="C10" s="38"/>
      <c r="D10" s="39">
        <f t="shared" si="0"/>
        <v>1.6</v>
      </c>
    </row>
    <row r="11" s="27" customFormat="1" ht="25" customHeight="1" spans="1:4">
      <c r="A11" s="36" t="s">
        <v>13</v>
      </c>
      <c r="B11" s="36">
        <f>SUM(B12:B17)</f>
        <v>410</v>
      </c>
      <c r="C11" s="36">
        <f>SUM(C12:C17)</f>
        <v>591</v>
      </c>
      <c r="D11" s="36">
        <f>SUM(D12:D17)</f>
        <v>28.3</v>
      </c>
    </row>
    <row r="12" s="27" customFormat="1" ht="25" customHeight="1" spans="1:4">
      <c r="A12" s="38" t="s">
        <v>14</v>
      </c>
      <c r="B12" s="38"/>
      <c r="C12" s="38">
        <v>200</v>
      </c>
      <c r="D12" s="39">
        <f t="shared" si="0"/>
        <v>4</v>
      </c>
    </row>
    <row r="13" s="27" customFormat="1" ht="25" customHeight="1" spans="1:4">
      <c r="A13" s="38" t="s">
        <v>15</v>
      </c>
      <c r="B13" s="38">
        <v>250</v>
      </c>
      <c r="C13" s="38"/>
      <c r="D13" s="39">
        <f t="shared" si="0"/>
        <v>10</v>
      </c>
    </row>
    <row r="14" s="27" customFormat="1" ht="25" customHeight="1" spans="1:4">
      <c r="A14" s="38" t="s">
        <v>16</v>
      </c>
      <c r="B14" s="38">
        <v>60</v>
      </c>
      <c r="C14" s="38"/>
      <c r="D14" s="39">
        <f t="shared" ref="D14:D20" si="1">ROUNDUP((B14*0.1+C14*0.05)*0.4,1)</f>
        <v>2.4</v>
      </c>
    </row>
    <row r="15" s="27" customFormat="1" ht="25" customHeight="1" spans="1:4">
      <c r="A15" s="38" t="s">
        <v>17</v>
      </c>
      <c r="B15" s="38">
        <v>20</v>
      </c>
      <c r="C15" s="38">
        <v>390</v>
      </c>
      <c r="D15" s="39">
        <f t="shared" si="1"/>
        <v>8.6</v>
      </c>
    </row>
    <row r="16" s="27" customFormat="1" ht="25" customHeight="1" spans="1:4">
      <c r="A16" s="38" t="s">
        <v>18</v>
      </c>
      <c r="B16" s="38">
        <v>60</v>
      </c>
      <c r="C16" s="38"/>
      <c r="D16" s="39">
        <f t="shared" si="1"/>
        <v>2.4</v>
      </c>
    </row>
    <row r="17" s="27" customFormat="1" ht="25" customHeight="1" spans="1:4">
      <c r="A17" s="38" t="s">
        <v>19</v>
      </c>
      <c r="B17" s="38">
        <v>20</v>
      </c>
      <c r="C17" s="38">
        <v>1</v>
      </c>
      <c r="D17" s="39">
        <f t="shared" si="1"/>
        <v>0.9</v>
      </c>
    </row>
    <row r="18" s="27" customFormat="1" ht="25" customHeight="1" spans="1:4">
      <c r="A18" s="36" t="s">
        <v>20</v>
      </c>
      <c r="B18" s="36">
        <f>SUM(B19:B20)</f>
        <v>50</v>
      </c>
      <c r="C18" s="36">
        <f>SUM(C19:C20)</f>
        <v>10</v>
      </c>
      <c r="D18" s="36">
        <f>SUM(D19:D20)</f>
        <v>2.2</v>
      </c>
    </row>
    <row r="19" s="28" customFormat="1" ht="25" customHeight="1" spans="1:4">
      <c r="A19" s="38" t="s">
        <v>21</v>
      </c>
      <c r="B19" s="38">
        <v>50</v>
      </c>
      <c r="C19" s="38"/>
      <c r="D19" s="39">
        <f t="shared" si="1"/>
        <v>2</v>
      </c>
    </row>
    <row r="20" s="28" customFormat="1" ht="25" customHeight="1" spans="1:4">
      <c r="A20" s="38" t="s">
        <v>22</v>
      </c>
      <c r="B20" s="38"/>
      <c r="C20" s="38">
        <v>10</v>
      </c>
      <c r="D20" s="39">
        <f t="shared" si="1"/>
        <v>0.2</v>
      </c>
    </row>
    <row r="21" s="27" customFormat="1" ht="25" customHeight="1" spans="1:4">
      <c r="A21" s="36" t="s">
        <v>23</v>
      </c>
      <c r="B21" s="36">
        <f>SUM(B23)</f>
        <v>53</v>
      </c>
      <c r="C21" s="36">
        <f>SUM(C22)</f>
        <v>53</v>
      </c>
      <c r="D21" s="36">
        <f>SUM(D22:D23)</f>
        <v>3.3</v>
      </c>
    </row>
    <row r="22" s="27" customFormat="1" ht="25" customHeight="1" spans="1:4">
      <c r="A22" s="38" t="s">
        <v>24</v>
      </c>
      <c r="B22" s="40"/>
      <c r="C22" s="38">
        <v>53</v>
      </c>
      <c r="D22" s="39">
        <f>ROUNDUP((B22*0.1+C22*0.05)*0.4,1)</f>
        <v>1.1</v>
      </c>
    </row>
    <row r="23" s="27" customFormat="1" ht="25" customHeight="1" spans="1:4">
      <c r="A23" s="38" t="s">
        <v>25</v>
      </c>
      <c r="B23" s="41">
        <v>53</v>
      </c>
      <c r="C23" s="38"/>
      <c r="D23" s="39">
        <f>ROUNDUP((B23*0.1+C23*0.05)*0.4,1)</f>
        <v>2.2</v>
      </c>
    </row>
  </sheetData>
  <mergeCells count="1">
    <mergeCell ref="A2:D2"/>
  </mergeCells>
  <pageMargins left="0.629861111111111" right="0.275" top="0.550694444444444" bottom="0.550694444444444" header="0.393055555555556" footer="0.314583333333333"/>
  <pageSetup paperSize="9" firstPageNumber="3" fitToHeight="0" orientation="portrait" useFirstPageNumber="1" horizontalDpi="600"/>
  <headerFooter differentOddEven="1">
    <oddFooter>&amp;R&amp;14- &amp;P -</oddFooter>
    <evenFooter>&amp;L&amp;14- &amp;P -</even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7"/>
  <sheetViews>
    <sheetView tabSelected="1" topLeftCell="A3" workbookViewId="0">
      <selection activeCell="K13" sqref="K13"/>
    </sheetView>
  </sheetViews>
  <sheetFormatPr defaultColWidth="9" defaultRowHeight="13.5" outlineLevelCol="7"/>
  <cols>
    <col min="1" max="1" width="8.25" style="2" customWidth="1"/>
    <col min="2" max="2" width="8.10833333333333" style="2" customWidth="1"/>
    <col min="3" max="3" width="11.1083333333333" style="2" customWidth="1"/>
    <col min="4" max="4" width="22.775" style="2" customWidth="1"/>
    <col min="5" max="5" width="10.625" style="2" customWidth="1"/>
    <col min="6" max="6" width="10.5" style="2" customWidth="1"/>
    <col min="7" max="8" width="9.375" style="2" customWidth="1"/>
    <col min="9" max="16384" width="9" style="2"/>
  </cols>
  <sheetData>
    <row r="1" s="1" customFormat="1" ht="24" customHeight="1" spans="1:4">
      <c r="A1" s="3" t="s">
        <v>26</v>
      </c>
      <c r="B1" s="3"/>
      <c r="C1" s="4"/>
      <c r="D1" s="4"/>
    </row>
    <row r="2" s="1" customFormat="1" ht="44.25" customHeight="1" spans="1:8">
      <c r="A2" s="5" t="s">
        <v>27</v>
      </c>
      <c r="B2" s="6"/>
      <c r="C2" s="6"/>
      <c r="D2" s="6"/>
      <c r="E2" s="6"/>
      <c r="F2" s="6"/>
      <c r="G2" s="6"/>
      <c r="H2" s="6"/>
    </row>
    <row r="3" s="1" customFormat="1" ht="36.75" customHeight="1" spans="1:8">
      <c r="A3" s="7" t="s">
        <v>28</v>
      </c>
      <c r="B3" s="7"/>
      <c r="C3" s="7"/>
      <c r="D3" s="7" t="s">
        <v>29</v>
      </c>
      <c r="E3" s="7"/>
      <c r="F3" s="7"/>
      <c r="G3" s="7"/>
      <c r="H3" s="7"/>
    </row>
    <row r="4" s="1" customFormat="1" ht="38.25" customHeight="1" spans="1:8">
      <c r="A4" s="7" t="s">
        <v>30</v>
      </c>
      <c r="B4" s="7"/>
      <c r="C4" s="7"/>
      <c r="D4" s="7" t="s">
        <v>31</v>
      </c>
      <c r="E4" s="7"/>
      <c r="F4" s="8" t="s">
        <v>32</v>
      </c>
      <c r="G4" s="7" t="s">
        <v>33</v>
      </c>
      <c r="H4" s="7"/>
    </row>
    <row r="5" s="1" customFormat="1" ht="26" customHeight="1" spans="1:8">
      <c r="A5" s="7" t="s">
        <v>34</v>
      </c>
      <c r="B5" s="9"/>
      <c r="C5" s="9"/>
      <c r="D5" s="7" t="s">
        <v>35</v>
      </c>
      <c r="E5" s="7">
        <v>57</v>
      </c>
      <c r="F5" s="7"/>
      <c r="G5" s="7"/>
      <c r="H5" s="7"/>
    </row>
    <row r="6" s="1" customFormat="1" ht="26" customHeight="1" spans="1:8">
      <c r="A6" s="9"/>
      <c r="B6" s="9"/>
      <c r="C6" s="9"/>
      <c r="D6" s="8" t="s">
        <v>36</v>
      </c>
      <c r="E6" s="7">
        <v>57</v>
      </c>
      <c r="F6" s="7"/>
      <c r="G6" s="7"/>
      <c r="H6" s="7"/>
    </row>
    <row r="7" s="1" customFormat="1" ht="26" customHeight="1" spans="1:8">
      <c r="A7" s="9"/>
      <c r="B7" s="9"/>
      <c r="C7" s="9"/>
      <c r="D7" s="8" t="s">
        <v>37</v>
      </c>
      <c r="E7" s="10"/>
      <c r="F7" s="10"/>
      <c r="G7" s="10"/>
      <c r="H7" s="10"/>
    </row>
    <row r="8" s="1" customFormat="1" ht="64" customHeight="1" spans="1:8">
      <c r="A8" s="7" t="s">
        <v>38</v>
      </c>
      <c r="B8" s="11" t="s">
        <v>39</v>
      </c>
      <c r="C8" s="11"/>
      <c r="D8" s="11"/>
      <c r="E8" s="11"/>
      <c r="F8" s="11"/>
      <c r="G8" s="11"/>
      <c r="H8" s="11"/>
    </row>
    <row r="9" s="1" customFormat="1" ht="30.75" customHeight="1" spans="1:8">
      <c r="A9" s="7" t="s">
        <v>40</v>
      </c>
      <c r="B9" s="7" t="s">
        <v>41</v>
      </c>
      <c r="C9" s="7" t="s">
        <v>42</v>
      </c>
      <c r="D9" s="7" t="s">
        <v>43</v>
      </c>
      <c r="E9" s="12" t="s">
        <v>44</v>
      </c>
      <c r="F9" s="12"/>
      <c r="G9" s="12"/>
      <c r="H9" s="12"/>
    </row>
    <row r="10" s="1" customFormat="1" ht="21" customHeight="1" spans="1:8">
      <c r="A10" s="7"/>
      <c r="B10" s="7"/>
      <c r="C10" s="7"/>
      <c r="D10" s="7"/>
      <c r="E10" s="7" t="s">
        <v>7</v>
      </c>
      <c r="F10" s="12" t="s">
        <v>13</v>
      </c>
      <c r="G10" s="12" t="s">
        <v>20</v>
      </c>
      <c r="H10" s="12" t="s">
        <v>23</v>
      </c>
    </row>
    <row r="11" s="1" customFormat="1" ht="42" customHeight="1" spans="1:8">
      <c r="A11" s="7"/>
      <c r="B11" s="7" t="s">
        <v>45</v>
      </c>
      <c r="C11" s="7" t="s">
        <v>46</v>
      </c>
      <c r="D11" s="11" t="s">
        <v>47</v>
      </c>
      <c r="E11" s="7" t="s">
        <v>48</v>
      </c>
      <c r="F11" s="7"/>
      <c r="G11" s="7"/>
      <c r="H11" s="7"/>
    </row>
    <row r="12" s="1" customFormat="1" ht="44" customHeight="1" spans="1:8">
      <c r="A12" s="7"/>
      <c r="B12" s="7" t="s">
        <v>49</v>
      </c>
      <c r="C12" s="7" t="s">
        <v>50</v>
      </c>
      <c r="D12" s="11" t="s">
        <v>51</v>
      </c>
      <c r="E12" s="7" t="s">
        <v>52</v>
      </c>
      <c r="F12" s="7" t="s">
        <v>53</v>
      </c>
      <c r="G12" s="7" t="s">
        <v>54</v>
      </c>
      <c r="H12" s="7" t="s">
        <v>55</v>
      </c>
    </row>
    <row r="13" s="1" customFormat="1" ht="73" customHeight="1" spans="1:8">
      <c r="A13" s="7"/>
      <c r="B13" s="7"/>
      <c r="C13" s="7" t="s">
        <v>56</v>
      </c>
      <c r="D13" s="13" t="s">
        <v>57</v>
      </c>
      <c r="E13" s="14">
        <v>1</v>
      </c>
      <c r="F13" s="14"/>
      <c r="G13" s="14"/>
      <c r="H13" s="14"/>
    </row>
    <row r="14" s="1" customFormat="1" ht="49" customHeight="1" spans="1:8">
      <c r="A14" s="7"/>
      <c r="B14" s="7"/>
      <c r="C14" s="7" t="s">
        <v>58</v>
      </c>
      <c r="D14" s="11" t="s">
        <v>59</v>
      </c>
      <c r="E14" s="15" t="s">
        <v>60</v>
      </c>
      <c r="F14" s="16"/>
      <c r="G14" s="16"/>
      <c r="H14" s="17"/>
    </row>
    <row r="15" s="1" customFormat="1" ht="63" customHeight="1" spans="1:8">
      <c r="A15" s="7"/>
      <c r="B15" s="7" t="s">
        <v>61</v>
      </c>
      <c r="C15" s="7" t="s">
        <v>62</v>
      </c>
      <c r="D15" s="18" t="s">
        <v>63</v>
      </c>
      <c r="E15" s="19">
        <v>1</v>
      </c>
      <c r="F15" s="7"/>
      <c r="G15" s="7"/>
      <c r="H15" s="7"/>
    </row>
    <row r="16" s="1" customFormat="1" ht="61" customHeight="1" spans="1:8">
      <c r="A16" s="7"/>
      <c r="B16" s="7" t="s">
        <v>64</v>
      </c>
      <c r="C16" s="7" t="s">
        <v>65</v>
      </c>
      <c r="D16" s="13" t="s">
        <v>66</v>
      </c>
      <c r="E16" s="20" t="s">
        <v>67</v>
      </c>
      <c r="F16" s="21"/>
      <c r="G16" s="21"/>
      <c r="H16" s="22"/>
    </row>
    <row r="17" s="1" customFormat="1" ht="33" customHeight="1" spans="1:7">
      <c r="A17" s="23"/>
      <c r="B17" s="23"/>
      <c r="C17" s="23"/>
      <c r="D17" s="23"/>
      <c r="E17" s="23"/>
      <c r="F17" s="23"/>
      <c r="G17" s="23"/>
    </row>
  </sheetData>
  <mergeCells count="23">
    <mergeCell ref="A1:B1"/>
    <mergeCell ref="A2:H2"/>
    <mergeCell ref="A3:C3"/>
    <mergeCell ref="D3:H3"/>
    <mergeCell ref="A4:C4"/>
    <mergeCell ref="D4:E4"/>
    <mergeCell ref="G4:H4"/>
    <mergeCell ref="E5:H5"/>
    <mergeCell ref="E6:H6"/>
    <mergeCell ref="E7:H7"/>
    <mergeCell ref="B8:H8"/>
    <mergeCell ref="E9:H9"/>
    <mergeCell ref="E11:H11"/>
    <mergeCell ref="E13:H13"/>
    <mergeCell ref="E14:H14"/>
    <mergeCell ref="E15:H15"/>
    <mergeCell ref="E16:H16"/>
    <mergeCell ref="A9:A16"/>
    <mergeCell ref="B9:B10"/>
    <mergeCell ref="B12:B14"/>
    <mergeCell ref="C9:C10"/>
    <mergeCell ref="D9:D10"/>
    <mergeCell ref="A5:C7"/>
  </mergeCells>
  <pageMargins left="0.472222222222222" right="0.751388888888889" top="0.66875" bottom="0.354166666666667" header="0.354166666666667" footer="0.156944444444444"/>
  <pageSetup paperSize="9" firstPageNumber="4" fitToHeight="0" orientation="portrait" useFirstPageNumber="1" horizontalDpi="600"/>
  <headerFooter>
    <oddFooter>&amp;R&amp;15-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附件1</vt:lpstr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2016-09-25T01:03:00Z</dcterms:created>
  <cp:lastPrinted>2018-01-21T00:55:00Z</cp:lastPrinted>
  <dcterms:modified xsi:type="dcterms:W3CDTF">2025-04-17T02:33:31Z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2052-11.8.2.11707</vt:lpwstr>
  </property>
  <property fmtid="{D5CDD505-2E9C-101B-9397-08002B2CF9AE}" pid="3" name="ICV">
    <vt:lpwstr/>
  </property>
</Properties>
</file>