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 activeTab="1"/>
  </bookViews>
  <sheets>
    <sheet name="附件1" sheetId="2" r:id="rId1"/>
    <sheet name="附件2" sheetId="1" r:id="rId2"/>
  </sheets>
  <externalReferences>
    <externalReference r:id="rId3"/>
  </externalReferences>
  <definedNames>
    <definedName name="_xlnm.Print_Area" localSheetId="1">附件2!$A$1:$J$21</definedName>
    <definedName name="_xlnm.Print_Titles" localSheetId="0">附件1!$3:$5</definedName>
  </definedNames>
  <calcPr calcId="144525"/>
</workbook>
</file>

<file path=xl/sharedStrings.xml><?xml version="1.0" encoding="utf-8"?>
<sst xmlns="http://schemas.openxmlformats.org/spreadsheetml/2006/main" count="110" uniqueCount="74">
  <si>
    <t>附件1</t>
  </si>
  <si>
    <t>2025年省政府外国留学生、台湾学生奖学金和台湾学生一次性入学补助金安排表</t>
  </si>
  <si>
    <t>单位：万元</t>
  </si>
  <si>
    <t>单  位</t>
  </si>
  <si>
    <t>本次安排合计</t>
  </si>
  <si>
    <t>外国留学生奖学金</t>
  </si>
  <si>
    <t>台湾学生奖学金</t>
  </si>
  <si>
    <t>高校台籍学生一次性入学助学金</t>
  </si>
  <si>
    <t>功能支出
分类科目</t>
  </si>
  <si>
    <t>2025年应下达资金</t>
  </si>
  <si>
    <t>2024年结余资金</t>
  </si>
  <si>
    <t>本次实际安排</t>
  </si>
  <si>
    <t>合  计</t>
  </si>
  <si>
    <t>福州市</t>
  </si>
  <si>
    <t>闽江学院</t>
  </si>
  <si>
    <t>2050205高等教育</t>
  </si>
  <si>
    <t>福州外语外贸学院</t>
  </si>
  <si>
    <t>闽江师范高等专科学校</t>
  </si>
  <si>
    <t>2050305高等职业教育</t>
  </si>
  <si>
    <t>福州职业技术学院</t>
  </si>
  <si>
    <t>莆田市</t>
  </si>
  <si>
    <t>湄洲湾职业技术学院</t>
  </si>
  <si>
    <t>泉州市</t>
  </si>
  <si>
    <t>泉州职业技术大学</t>
  </si>
  <si>
    <t>泉州轻工职业学院</t>
  </si>
  <si>
    <t>黎明职业大学</t>
  </si>
  <si>
    <t>漳州市</t>
  </si>
  <si>
    <t>漳州科技职业学院</t>
  </si>
  <si>
    <t>厦门市</t>
  </si>
  <si>
    <t>厦门理工学院</t>
  </si>
  <si>
    <t>附件2</t>
  </si>
  <si>
    <r>
      <rPr>
        <sz val="18"/>
        <rFont val="方正小标宋简体"/>
        <charset val="134"/>
      </rPr>
      <t>专项资金绩效目标表</t>
    </r>
    <r>
      <rPr>
        <sz val="16"/>
        <rFont val="方正小标宋简体"/>
        <charset val="134"/>
      </rPr>
      <t xml:space="preserve">
</t>
    </r>
    <r>
      <rPr>
        <sz val="12"/>
        <rFont val="宋体"/>
        <charset val="134"/>
        <scheme val="major"/>
      </rPr>
      <t>（ 2025 年度）</t>
    </r>
  </si>
  <si>
    <t>项目名称</t>
  </si>
  <si>
    <t>福建省政府外国留学生、台湾学生奖助学金</t>
  </si>
  <si>
    <t>主管部门（单位）名称及部门预算编码</t>
  </si>
  <si>
    <t>省教育厅</t>
  </si>
  <si>
    <t>补助区域</t>
  </si>
  <si>
    <t>资金情况
（万元）</t>
  </si>
  <si>
    <t xml:space="preserve"> 资金总额</t>
  </si>
  <si>
    <t>其中：财政拨款</t>
  </si>
  <si>
    <t xml:space="preserve">      其他资金</t>
  </si>
  <si>
    <t>总体目标</t>
  </si>
  <si>
    <t>充分发挥奖学金的导向作用，有序扩大招生规模，优化生源结构，提升教育质量和层次</t>
  </si>
  <si>
    <t>绩
效
指
标</t>
  </si>
  <si>
    <t>一级
指标</t>
  </si>
  <si>
    <t>二级指标</t>
  </si>
  <si>
    <t>三级指标</t>
  </si>
  <si>
    <t>指标解释</t>
  </si>
  <si>
    <t>区域目标值</t>
  </si>
  <si>
    <t>成本指标</t>
  </si>
  <si>
    <t>经济成本指标</t>
  </si>
  <si>
    <t>一次性入学助学金标准不低于0.5万元</t>
  </si>
  <si>
    <t>≥0.5万元/生.年</t>
  </si>
  <si>
    <t xml:space="preserve">产
出
指
标
</t>
  </si>
  <si>
    <t>数量指标</t>
  </si>
  <si>
    <t>来华留学受助人数</t>
  </si>
  <si>
    <t>台湾学生受助人数</t>
  </si>
  <si>
    <t>质量指标</t>
  </si>
  <si>
    <t>专项工作对象国家生源外国留学生受资助比例</t>
  </si>
  <si>
    <t>其他国家生源外国留学生受资助比例</t>
  </si>
  <si>
    <t>台湾新生一次性入学助学金受资助比例</t>
  </si>
  <si>
    <t>台湾学生奖学金本专科资助比例</t>
  </si>
  <si>
    <t>台湾学生奖学金硕博士资助比例</t>
  </si>
  <si>
    <t>时效指标</t>
  </si>
  <si>
    <t>专项工作按时完成率</t>
  </si>
  <si>
    <t>学年结束前</t>
  </si>
  <si>
    <t>效益  指标</t>
  </si>
  <si>
    <t>社会效益
指标</t>
  </si>
  <si>
    <t>当年高校境外招生数</t>
  </si>
  <si>
    <t>较上年增加</t>
  </si>
  <si>
    <t>满意度指标</t>
  </si>
  <si>
    <t>服务对象
满意度指标</t>
  </si>
  <si>
    <t>奖学金获得者对申请、审核等流程满意率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</si>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</sst>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rgb="FFFF0000"/>
      <name val="宋体"/>
      <charset val="134"/>
    </font>
    <font>
      <sz val="16"/>
      <name val="黑体"/>
      <charset val="134"/>
    </font>
    <font>
      <sz val="11"/>
      <name val="CESI黑体-GB13000"/>
      <charset val="134"/>
    </font>
    <font>
      <b/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9" fillId="9" borderId="13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6" borderId="13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17" fillId="10" borderId="9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" fillId="0" borderId="0"/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46" applyFont="1" applyFill="1" applyBorder="1" applyAlignment="1">
      <alignment vertical="center" wrapText="1"/>
    </xf>
    <xf numFmtId="0" fontId="2" fillId="0" borderId="0" xfId="46" applyFont="1" applyFill="1" applyBorder="1" applyAlignment="1">
      <alignment horizontal="left" vertical="top"/>
    </xf>
    <xf numFmtId="0" fontId="3" fillId="0" borderId="0" xfId="46" applyFont="1" applyFill="1" applyBorder="1" applyAlignment="1">
      <alignment vertical="center" wrapText="1"/>
    </xf>
    <xf numFmtId="0" fontId="4" fillId="0" borderId="0" xfId="46" applyFont="1" applyFill="1" applyBorder="1" applyAlignment="1">
      <alignment horizontal="center" vertical="top" wrapText="1"/>
    </xf>
    <xf numFmtId="0" fontId="5" fillId="0" borderId="0" xfId="46" applyFont="1" applyFill="1" applyBorder="1" applyAlignment="1">
      <alignment horizontal="center" vertical="top" wrapText="1"/>
    </xf>
    <xf numFmtId="0" fontId="6" fillId="0" borderId="1" xfId="46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6" fillId="0" borderId="1" xfId="46" applyFont="1" applyFill="1" applyBorder="1" applyAlignment="1">
      <alignment vertical="center" wrapText="1"/>
    </xf>
    <xf numFmtId="0" fontId="6" fillId="0" borderId="1" xfId="46" applyFont="1" applyFill="1" applyBorder="1" applyAlignment="1">
      <alignment horizontal="left" vertical="center" wrapText="1"/>
    </xf>
    <xf numFmtId="0" fontId="6" fillId="0" borderId="2" xfId="46" applyFont="1" applyFill="1" applyBorder="1" applyAlignment="1">
      <alignment horizontal="center" vertical="center" wrapText="1"/>
    </xf>
    <xf numFmtId="0" fontId="6" fillId="0" borderId="3" xfId="46" applyFont="1" applyFill="1" applyBorder="1" applyAlignment="1">
      <alignment horizontal="center" vertical="center" wrapText="1"/>
    </xf>
    <xf numFmtId="0" fontId="7" fillId="0" borderId="1" xfId="4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46" applyNumberFormat="1" applyFont="1" applyFill="1" applyBorder="1" applyAlignment="1" applyProtection="1">
      <alignment horizontal="center" vertical="center" wrapText="1"/>
    </xf>
    <xf numFmtId="9" fontId="6" fillId="0" borderId="1" xfId="46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51251647708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  <sheetName val="Sheet3"/>
    </sheetNames>
    <sheetDataSet>
      <sheetData sheetId="0"/>
      <sheetData sheetId="1">
        <row r="6">
          <cell r="B6" t="str">
            <v>厦门大学</v>
          </cell>
        </row>
        <row r="6">
          <cell r="F6">
            <v>231</v>
          </cell>
          <cell r="G6">
            <v>46</v>
          </cell>
          <cell r="H6">
            <v>0.6</v>
          </cell>
          <cell r="I6">
            <v>152</v>
          </cell>
          <cell r="J6">
            <v>44</v>
          </cell>
          <cell r="K6">
            <v>0.8</v>
          </cell>
          <cell r="L6">
            <v>81</v>
          </cell>
          <cell r="M6">
            <v>24</v>
          </cell>
          <cell r="N6">
            <v>1</v>
          </cell>
          <cell r="O6">
            <v>114</v>
          </cell>
          <cell r="P6">
            <v>86.8</v>
          </cell>
          <cell r="Q6">
            <v>108</v>
          </cell>
          <cell r="R6">
            <v>0.5</v>
          </cell>
          <cell r="S6">
            <v>54</v>
          </cell>
          <cell r="T6">
            <v>3</v>
          </cell>
        </row>
        <row r="7">
          <cell r="B7" t="str">
            <v>华侨大学</v>
          </cell>
        </row>
        <row r="7">
          <cell r="F7">
            <v>428</v>
          </cell>
          <cell r="G7">
            <v>86</v>
          </cell>
          <cell r="H7">
            <v>0.6</v>
          </cell>
          <cell r="I7">
            <v>37</v>
          </cell>
          <cell r="J7">
            <v>11</v>
          </cell>
          <cell r="K7">
            <v>0.8</v>
          </cell>
          <cell r="L7">
            <v>83</v>
          </cell>
          <cell r="M7">
            <v>25</v>
          </cell>
          <cell r="N7">
            <v>1</v>
          </cell>
          <cell r="O7">
            <v>122</v>
          </cell>
          <cell r="P7">
            <v>85.4</v>
          </cell>
          <cell r="Q7">
            <v>96</v>
          </cell>
          <cell r="R7">
            <v>0.5</v>
          </cell>
          <cell r="S7">
            <v>48</v>
          </cell>
          <cell r="T7">
            <v>46</v>
          </cell>
        </row>
        <row r="8">
          <cell r="B8" t="str">
            <v>福建师范大学</v>
          </cell>
        </row>
        <row r="8">
          <cell r="F8">
            <v>435</v>
          </cell>
          <cell r="G8">
            <v>87</v>
          </cell>
          <cell r="H8">
            <v>0.8</v>
          </cell>
          <cell r="I8">
            <v>5</v>
          </cell>
          <cell r="J8">
            <v>2</v>
          </cell>
          <cell r="K8">
            <v>1</v>
          </cell>
          <cell r="L8">
            <v>4</v>
          </cell>
          <cell r="M8">
            <v>1</v>
          </cell>
          <cell r="N8">
            <v>1.2</v>
          </cell>
          <cell r="O8">
            <v>90</v>
          </cell>
          <cell r="P8">
            <v>72.8</v>
          </cell>
          <cell r="Q8">
            <v>179</v>
          </cell>
          <cell r="R8">
            <v>0.8</v>
          </cell>
          <cell r="S8">
            <v>143.2</v>
          </cell>
          <cell r="T8">
            <v>0</v>
          </cell>
        </row>
        <row r="9">
          <cell r="B9" t="str">
            <v>福建中医药大学</v>
          </cell>
        </row>
        <row r="9">
          <cell r="F9">
            <v>159</v>
          </cell>
          <cell r="G9">
            <v>32</v>
          </cell>
          <cell r="H9">
            <v>0.8</v>
          </cell>
          <cell r="I9">
            <v>7</v>
          </cell>
          <cell r="J9">
            <v>2</v>
          </cell>
          <cell r="K9">
            <v>1</v>
          </cell>
          <cell r="L9">
            <v>1</v>
          </cell>
          <cell r="M9">
            <v>0</v>
          </cell>
        </row>
        <row r="9">
          <cell r="O9">
            <v>34</v>
          </cell>
          <cell r="P9">
            <v>27.6</v>
          </cell>
          <cell r="Q9">
            <v>64</v>
          </cell>
          <cell r="R9">
            <v>0.8</v>
          </cell>
          <cell r="S9">
            <v>51.2</v>
          </cell>
          <cell r="T9">
            <v>-32.8</v>
          </cell>
        </row>
        <row r="10">
          <cell r="B10" t="str">
            <v>福州大学</v>
          </cell>
        </row>
        <row r="10">
          <cell r="F10">
            <v>163</v>
          </cell>
          <cell r="G10">
            <v>33</v>
          </cell>
          <cell r="H10">
            <v>0.8</v>
          </cell>
          <cell r="I10">
            <v>13</v>
          </cell>
          <cell r="J10">
            <v>4</v>
          </cell>
          <cell r="K10">
            <v>1</v>
          </cell>
        </row>
        <row r="10">
          <cell r="O10">
            <v>37</v>
          </cell>
          <cell r="P10">
            <v>30.4</v>
          </cell>
          <cell r="Q10">
            <v>67</v>
          </cell>
          <cell r="R10">
            <v>0.8</v>
          </cell>
          <cell r="S10">
            <v>53.6</v>
          </cell>
          <cell r="T10">
            <v>0</v>
          </cell>
        </row>
        <row r="11">
          <cell r="B11" t="str">
            <v>集美大学</v>
          </cell>
        </row>
        <row r="11">
          <cell r="F11">
            <v>198</v>
          </cell>
          <cell r="G11">
            <v>40</v>
          </cell>
          <cell r="H11">
            <v>0.8</v>
          </cell>
          <cell r="I11">
            <v>2</v>
          </cell>
          <cell r="J11">
            <v>1</v>
          </cell>
          <cell r="K11">
            <v>1</v>
          </cell>
        </row>
        <row r="11">
          <cell r="O11">
            <v>41</v>
          </cell>
          <cell r="P11">
            <v>33</v>
          </cell>
          <cell r="Q11">
            <v>115</v>
          </cell>
          <cell r="R11">
            <v>0.8</v>
          </cell>
          <cell r="S11">
            <v>92</v>
          </cell>
          <cell r="T11">
            <v>-58.4</v>
          </cell>
        </row>
        <row r="12">
          <cell r="B12" t="str">
            <v>福建医科大学</v>
          </cell>
        </row>
        <row r="12">
          <cell r="F12">
            <v>62</v>
          </cell>
          <cell r="G12">
            <v>12</v>
          </cell>
          <cell r="H12">
            <v>0.8</v>
          </cell>
          <cell r="I12">
            <v>2</v>
          </cell>
          <cell r="J12">
            <v>1</v>
          </cell>
          <cell r="K12">
            <v>1</v>
          </cell>
        </row>
        <row r="12">
          <cell r="O12">
            <v>13</v>
          </cell>
          <cell r="P12">
            <v>10.6</v>
          </cell>
          <cell r="Q12">
            <v>12</v>
          </cell>
          <cell r="R12">
            <v>0.8</v>
          </cell>
          <cell r="S12">
            <v>9.6</v>
          </cell>
          <cell r="T12">
            <v>4</v>
          </cell>
        </row>
        <row r="13">
          <cell r="B13" t="str">
            <v>福建农林大学</v>
          </cell>
        </row>
        <row r="13">
          <cell r="F13">
            <v>25</v>
          </cell>
          <cell r="G13">
            <v>5</v>
          </cell>
          <cell r="H13">
            <v>0.8</v>
          </cell>
          <cell r="I13">
            <v>9</v>
          </cell>
          <cell r="J13">
            <v>3</v>
          </cell>
          <cell r="K13">
            <v>1</v>
          </cell>
          <cell r="L13">
            <v>2</v>
          </cell>
          <cell r="M13">
            <v>1</v>
          </cell>
          <cell r="N13">
            <v>1.2</v>
          </cell>
          <cell r="O13">
            <v>9</v>
          </cell>
          <cell r="P13">
            <v>8.2</v>
          </cell>
          <cell r="Q13">
            <v>27</v>
          </cell>
          <cell r="R13">
            <v>0.8</v>
          </cell>
          <cell r="S13">
            <v>21.6</v>
          </cell>
          <cell r="T13">
            <v>-2.4</v>
          </cell>
        </row>
        <row r="14">
          <cell r="B14" t="str">
            <v>闽南师范大学</v>
          </cell>
        </row>
        <row r="14">
          <cell r="F14">
            <v>26</v>
          </cell>
          <cell r="G14">
            <v>5</v>
          </cell>
          <cell r="H14">
            <v>0.8</v>
          </cell>
          <cell r="I14">
            <v>1</v>
          </cell>
        </row>
        <row r="14">
          <cell r="K14">
            <v>1</v>
          </cell>
          <cell r="L14">
            <v>7</v>
          </cell>
          <cell r="M14">
            <v>2</v>
          </cell>
          <cell r="N14">
            <v>1.2</v>
          </cell>
          <cell r="O14">
            <v>7</v>
          </cell>
          <cell r="P14">
            <v>6.4</v>
          </cell>
          <cell r="Q14">
            <v>7</v>
          </cell>
          <cell r="R14">
            <v>0.8</v>
          </cell>
          <cell r="S14">
            <v>5.6</v>
          </cell>
          <cell r="T14">
            <v>2.4</v>
          </cell>
        </row>
        <row r="15">
          <cell r="B15" t="str">
            <v>福建理工大学</v>
          </cell>
        </row>
        <row r="15">
          <cell r="F15">
            <v>2</v>
          </cell>
          <cell r="G15">
            <v>0</v>
          </cell>
        </row>
        <row r="15">
          <cell r="O15">
            <v>0</v>
          </cell>
          <cell r="P15">
            <v>0</v>
          </cell>
        </row>
        <row r="15">
          <cell r="S15">
            <v>0</v>
          </cell>
          <cell r="T15">
            <v>0</v>
          </cell>
        </row>
        <row r="16">
          <cell r="B16" t="str">
            <v>福建江夏学院</v>
          </cell>
        </row>
        <row r="16">
          <cell r="F16">
            <v>1</v>
          </cell>
          <cell r="G16">
            <v>0</v>
          </cell>
        </row>
        <row r="16">
          <cell r="O16">
            <v>0</v>
          </cell>
          <cell r="P16">
            <v>0</v>
          </cell>
        </row>
        <row r="16">
          <cell r="S16">
            <v>0</v>
          </cell>
          <cell r="T16">
            <v>0</v>
          </cell>
        </row>
        <row r="17">
          <cell r="B17" t="str">
            <v>三明学院</v>
          </cell>
        </row>
        <row r="17">
          <cell r="F17">
            <v>2</v>
          </cell>
          <cell r="G17">
            <v>0</v>
          </cell>
        </row>
        <row r="17">
          <cell r="O17">
            <v>0</v>
          </cell>
          <cell r="P17">
            <v>0</v>
          </cell>
          <cell r="Q17">
            <v>1</v>
          </cell>
          <cell r="R17">
            <v>0.8</v>
          </cell>
          <cell r="S17">
            <v>0.8</v>
          </cell>
          <cell r="T17">
            <v>0</v>
          </cell>
        </row>
        <row r="18">
          <cell r="B18" t="str">
            <v>龙岩学院</v>
          </cell>
        </row>
        <row r="18">
          <cell r="F18">
            <v>2</v>
          </cell>
          <cell r="G18">
            <v>0</v>
          </cell>
        </row>
        <row r="18">
          <cell r="O18">
            <v>0</v>
          </cell>
          <cell r="P18">
            <v>0</v>
          </cell>
        </row>
        <row r="18">
          <cell r="S18">
            <v>0</v>
          </cell>
          <cell r="T18">
            <v>0</v>
          </cell>
        </row>
        <row r="19">
          <cell r="B19" t="str">
            <v>集美大学诚毅学院</v>
          </cell>
        </row>
        <row r="19">
          <cell r="F19">
            <v>4</v>
          </cell>
          <cell r="G19">
            <v>1</v>
          </cell>
          <cell r="H19">
            <v>0.8</v>
          </cell>
        </row>
        <row r="19">
          <cell r="O19">
            <v>1</v>
          </cell>
          <cell r="P19">
            <v>0.8</v>
          </cell>
          <cell r="Q19">
            <v>1</v>
          </cell>
          <cell r="R19">
            <v>0.8</v>
          </cell>
          <cell r="S19">
            <v>0.8</v>
          </cell>
          <cell r="T19">
            <v>0</v>
          </cell>
        </row>
        <row r="20">
          <cell r="B20" t="str">
            <v>福建信息职业技术学院</v>
          </cell>
          <cell r="C20">
            <v>3</v>
          </cell>
          <cell r="D20">
            <v>1</v>
          </cell>
          <cell r="E20">
            <v>0.6</v>
          </cell>
        </row>
        <row r="20">
          <cell r="O20">
            <v>1</v>
          </cell>
          <cell r="P20">
            <v>0.6</v>
          </cell>
          <cell r="Q20">
            <v>1</v>
          </cell>
          <cell r="R20">
            <v>0.8</v>
          </cell>
          <cell r="S20">
            <v>0.8</v>
          </cell>
          <cell r="T20">
            <v>-0.8</v>
          </cell>
        </row>
        <row r="21">
          <cell r="B21" t="str">
            <v>厦门海洋职业技术学院</v>
          </cell>
          <cell r="C21">
            <v>7</v>
          </cell>
          <cell r="D21">
            <v>1</v>
          </cell>
          <cell r="E21">
            <v>0.6</v>
          </cell>
        </row>
        <row r="21">
          <cell r="O21">
            <v>1</v>
          </cell>
          <cell r="P21">
            <v>0.6</v>
          </cell>
          <cell r="Q21">
            <v>5</v>
          </cell>
          <cell r="R21">
            <v>0.8</v>
          </cell>
          <cell r="S21">
            <v>4</v>
          </cell>
          <cell r="T21">
            <v>-2.4</v>
          </cell>
        </row>
        <row r="22">
          <cell r="B22" t="str">
            <v>福建水利电力职业技术学院</v>
          </cell>
          <cell r="C22">
            <v>8</v>
          </cell>
          <cell r="D22">
            <v>1</v>
          </cell>
          <cell r="E22">
            <v>0.6</v>
          </cell>
        </row>
        <row r="22">
          <cell r="O22">
            <v>1</v>
          </cell>
          <cell r="P22">
            <v>0.6</v>
          </cell>
          <cell r="Q22">
            <v>3</v>
          </cell>
          <cell r="R22">
            <v>0.8</v>
          </cell>
          <cell r="S22">
            <v>2.4</v>
          </cell>
          <cell r="T22">
            <v>0</v>
          </cell>
        </row>
        <row r="23">
          <cell r="B23" t="str">
            <v>福建卫生职业技术学院</v>
          </cell>
          <cell r="C23">
            <v>3</v>
          </cell>
          <cell r="D23">
            <v>1</v>
          </cell>
          <cell r="E23">
            <v>0.6</v>
          </cell>
        </row>
        <row r="23">
          <cell r="O23">
            <v>1</v>
          </cell>
          <cell r="P23">
            <v>0.6</v>
          </cell>
        </row>
        <row r="23">
          <cell r="S23">
            <v>0</v>
          </cell>
          <cell r="T23">
            <v>0</v>
          </cell>
        </row>
        <row r="24">
          <cell r="B24" t="str">
            <v>闽江学院</v>
          </cell>
        </row>
        <row r="24">
          <cell r="F24">
            <v>3</v>
          </cell>
          <cell r="G24">
            <v>1</v>
          </cell>
          <cell r="H24">
            <v>0.8</v>
          </cell>
        </row>
        <row r="24">
          <cell r="O24">
            <v>1</v>
          </cell>
          <cell r="P24">
            <v>0.8</v>
          </cell>
          <cell r="Q24">
            <v>1</v>
          </cell>
          <cell r="R24">
            <v>0.8</v>
          </cell>
          <cell r="S24">
            <v>0.8</v>
          </cell>
          <cell r="T24">
            <v>0</v>
          </cell>
        </row>
        <row r="25">
          <cell r="B25" t="str">
            <v>阳光学院</v>
          </cell>
        </row>
        <row r="25">
          <cell r="F25">
            <v>1</v>
          </cell>
          <cell r="G25">
            <v>0</v>
          </cell>
        </row>
        <row r="25">
          <cell r="O25">
            <v>0</v>
          </cell>
          <cell r="P25">
            <v>0</v>
          </cell>
        </row>
        <row r="25">
          <cell r="S25">
            <v>0</v>
          </cell>
          <cell r="T25">
            <v>0</v>
          </cell>
        </row>
        <row r="26">
          <cell r="B26" t="str">
            <v>闽江师范高等专科学校</v>
          </cell>
          <cell r="C26">
            <v>10</v>
          </cell>
          <cell r="D26">
            <v>2</v>
          </cell>
          <cell r="E26">
            <v>0.6</v>
          </cell>
        </row>
        <row r="26">
          <cell r="O26">
            <v>2</v>
          </cell>
          <cell r="P26">
            <v>1.2</v>
          </cell>
          <cell r="Q26">
            <v>2</v>
          </cell>
          <cell r="R26">
            <v>0.8</v>
          </cell>
          <cell r="S26">
            <v>1.6</v>
          </cell>
          <cell r="T26">
            <v>-0.8</v>
          </cell>
        </row>
        <row r="27">
          <cell r="B27" t="str">
            <v>湄洲湾职业技术学院</v>
          </cell>
          <cell r="C27">
            <v>3</v>
          </cell>
          <cell r="D27">
            <v>1</v>
          </cell>
          <cell r="E27">
            <v>0.6</v>
          </cell>
        </row>
        <row r="27">
          <cell r="O27">
            <v>1</v>
          </cell>
          <cell r="P27">
            <v>0.6</v>
          </cell>
        </row>
        <row r="27">
          <cell r="S27">
            <v>0</v>
          </cell>
          <cell r="T27">
            <v>0</v>
          </cell>
        </row>
        <row r="28">
          <cell r="B28" t="str">
            <v>泉州职业技术大学</v>
          </cell>
        </row>
        <row r="28">
          <cell r="F28">
            <v>1</v>
          </cell>
          <cell r="G28">
            <v>0</v>
          </cell>
        </row>
        <row r="28">
          <cell r="O28">
            <v>0</v>
          </cell>
          <cell r="P28">
            <v>0</v>
          </cell>
          <cell r="Q28">
            <v>1</v>
          </cell>
          <cell r="R28">
            <v>0.8</v>
          </cell>
          <cell r="S28">
            <v>0.8</v>
          </cell>
          <cell r="T28">
            <v>0</v>
          </cell>
        </row>
        <row r="29">
          <cell r="B29" t="str">
            <v>黎明职业大学</v>
          </cell>
          <cell r="C29">
            <v>2</v>
          </cell>
          <cell r="D29">
            <v>0</v>
          </cell>
          <cell r="E29">
            <v>0.6</v>
          </cell>
        </row>
        <row r="29">
          <cell r="P29">
            <v>0</v>
          </cell>
        </row>
        <row r="29">
          <cell r="S29">
            <v>0</v>
          </cell>
          <cell r="T29">
            <v>0</v>
          </cell>
        </row>
        <row r="30">
          <cell r="B30" t="str">
            <v>漳州科技职业学院</v>
          </cell>
          <cell r="C30">
            <v>3</v>
          </cell>
          <cell r="D30">
            <v>1</v>
          </cell>
          <cell r="E30">
            <v>0.6</v>
          </cell>
        </row>
        <row r="30">
          <cell r="O30">
            <v>1</v>
          </cell>
          <cell r="P30">
            <v>0.6</v>
          </cell>
        </row>
        <row r="30">
          <cell r="S30">
            <v>0</v>
          </cell>
          <cell r="T30">
            <v>-0.8</v>
          </cell>
        </row>
        <row r="31">
          <cell r="B31" t="str">
            <v>厦门理工学院</v>
          </cell>
        </row>
        <row r="31">
          <cell r="F31">
            <v>5</v>
          </cell>
          <cell r="G31">
            <v>1</v>
          </cell>
          <cell r="H31">
            <v>0.8</v>
          </cell>
        </row>
        <row r="31">
          <cell r="O31">
            <v>1</v>
          </cell>
          <cell r="P31">
            <v>0.8</v>
          </cell>
          <cell r="Q31">
            <v>2</v>
          </cell>
          <cell r="R31">
            <v>0.8</v>
          </cell>
          <cell r="S31">
            <v>1.6</v>
          </cell>
          <cell r="T31">
            <v>0</v>
          </cell>
        </row>
        <row r="32">
          <cell r="B32" t="str">
            <v>厦门城市职业学院</v>
          </cell>
          <cell r="C32">
            <v>1</v>
          </cell>
          <cell r="D32">
            <v>0</v>
          </cell>
          <cell r="E32">
            <v>0.6</v>
          </cell>
        </row>
        <row r="32">
          <cell r="P32">
            <v>0</v>
          </cell>
        </row>
        <row r="32">
          <cell r="S32">
            <v>0</v>
          </cell>
          <cell r="T32">
            <v>0</v>
          </cell>
        </row>
      </sheetData>
      <sheetData sheetId="2">
        <row r="7">
          <cell r="B7" t="str">
            <v>厦门大学</v>
          </cell>
          <cell r="C7" t="str">
            <v>省属</v>
          </cell>
          <cell r="D7">
            <v>752</v>
          </cell>
          <cell r="E7">
            <v>50</v>
          </cell>
          <cell r="F7">
            <v>100</v>
          </cell>
        </row>
        <row r="7">
          <cell r="I7">
            <v>300</v>
          </cell>
          <cell r="J7">
            <v>500</v>
          </cell>
          <cell r="K7">
            <v>350</v>
          </cell>
          <cell r="L7">
            <v>600</v>
          </cell>
          <cell r="M7">
            <v>61</v>
          </cell>
          <cell r="N7">
            <v>95</v>
          </cell>
          <cell r="O7">
            <v>695</v>
          </cell>
        </row>
        <row r="8">
          <cell r="B8" t="str">
            <v>华侨大学</v>
          </cell>
          <cell r="C8" t="str">
            <v>省属</v>
          </cell>
          <cell r="D8">
            <v>2504</v>
          </cell>
          <cell r="E8">
            <v>100</v>
          </cell>
          <cell r="F8">
            <v>150</v>
          </cell>
        </row>
        <row r="8">
          <cell r="K8">
            <v>100</v>
          </cell>
          <cell r="L8">
            <v>150</v>
          </cell>
          <cell r="M8">
            <v>96</v>
          </cell>
          <cell r="N8">
            <v>150</v>
          </cell>
          <cell r="O8">
            <v>300</v>
          </cell>
        </row>
        <row r="9">
          <cell r="B9" t="str">
            <v>福州大学</v>
          </cell>
          <cell r="C9" t="str">
            <v>省属</v>
          </cell>
          <cell r="D9">
            <v>80</v>
          </cell>
          <cell r="E9">
            <v>10</v>
          </cell>
          <cell r="F9">
            <v>15</v>
          </cell>
        </row>
        <row r="9">
          <cell r="K9">
            <v>10</v>
          </cell>
          <cell r="L9">
            <v>15</v>
          </cell>
          <cell r="M9">
            <v>13</v>
          </cell>
          <cell r="N9">
            <v>18</v>
          </cell>
          <cell r="O9">
            <v>33</v>
          </cell>
        </row>
        <row r="10">
          <cell r="B10" t="str">
            <v>福建师范大学</v>
          </cell>
          <cell r="C10" t="str">
            <v>省属</v>
          </cell>
          <cell r="D10">
            <v>398</v>
          </cell>
          <cell r="E10">
            <v>80</v>
          </cell>
          <cell r="F10">
            <v>120</v>
          </cell>
          <cell r="G10">
            <v>10</v>
          </cell>
          <cell r="H10">
            <v>60</v>
          </cell>
        </row>
        <row r="10">
          <cell r="K10">
            <v>90</v>
          </cell>
          <cell r="L10">
            <v>180</v>
          </cell>
          <cell r="M10">
            <v>96</v>
          </cell>
          <cell r="N10">
            <v>150</v>
          </cell>
          <cell r="O10">
            <v>330</v>
          </cell>
        </row>
        <row r="11">
          <cell r="B11" t="str">
            <v>福建农林大学</v>
          </cell>
          <cell r="C11" t="str">
            <v>省属</v>
          </cell>
          <cell r="D11">
            <v>143</v>
          </cell>
          <cell r="E11">
            <v>30</v>
          </cell>
          <cell r="F11">
            <v>45</v>
          </cell>
          <cell r="G11">
            <v>3</v>
          </cell>
          <cell r="H11">
            <v>18</v>
          </cell>
        </row>
        <row r="11">
          <cell r="K11">
            <v>33</v>
          </cell>
          <cell r="L11">
            <v>63</v>
          </cell>
          <cell r="M11">
            <v>30</v>
          </cell>
          <cell r="N11">
            <v>63.5</v>
          </cell>
          <cell r="O11">
            <v>126.5</v>
          </cell>
        </row>
        <row r="12">
          <cell r="B12" t="str">
            <v>福建医科大学</v>
          </cell>
          <cell r="C12" t="str">
            <v>省属</v>
          </cell>
          <cell r="D12">
            <v>341</v>
          </cell>
          <cell r="E12">
            <v>50</v>
          </cell>
          <cell r="F12">
            <v>75</v>
          </cell>
        </row>
        <row r="12">
          <cell r="K12">
            <v>50</v>
          </cell>
          <cell r="L12">
            <v>75</v>
          </cell>
          <cell r="M12">
            <v>38</v>
          </cell>
          <cell r="N12">
            <v>59.5</v>
          </cell>
          <cell r="O12">
            <v>134.5</v>
          </cell>
        </row>
        <row r="13">
          <cell r="B13" t="str">
            <v>福建中医药大学</v>
          </cell>
          <cell r="C13" t="str">
            <v>省属</v>
          </cell>
          <cell r="D13">
            <v>129</v>
          </cell>
          <cell r="E13">
            <v>10</v>
          </cell>
          <cell r="F13">
            <v>15</v>
          </cell>
          <cell r="G13">
            <v>1</v>
          </cell>
          <cell r="H13">
            <v>6</v>
          </cell>
        </row>
        <row r="13">
          <cell r="K13">
            <v>11</v>
          </cell>
          <cell r="L13">
            <v>21</v>
          </cell>
          <cell r="M13">
            <v>7</v>
          </cell>
          <cell r="N13">
            <v>7.5</v>
          </cell>
          <cell r="O13">
            <v>28.5</v>
          </cell>
        </row>
        <row r="14">
          <cell r="B14" t="str">
            <v>集美大学</v>
          </cell>
          <cell r="C14" t="str">
            <v>省属</v>
          </cell>
          <cell r="D14">
            <v>116</v>
          </cell>
          <cell r="E14">
            <v>15</v>
          </cell>
          <cell r="F14">
            <v>22.5</v>
          </cell>
        </row>
        <row r="14">
          <cell r="K14">
            <v>15</v>
          </cell>
          <cell r="L14">
            <v>22.5</v>
          </cell>
          <cell r="M14">
            <v>10</v>
          </cell>
          <cell r="N14">
            <v>43.2</v>
          </cell>
          <cell r="O14">
            <v>65.7</v>
          </cell>
        </row>
        <row r="15">
          <cell r="B15" t="str">
            <v>闽南师范大学</v>
          </cell>
          <cell r="C15" t="str">
            <v>省属</v>
          </cell>
          <cell r="D15">
            <v>97</v>
          </cell>
          <cell r="E15">
            <v>15</v>
          </cell>
          <cell r="F15">
            <v>22.5</v>
          </cell>
        </row>
        <row r="15">
          <cell r="K15">
            <v>15</v>
          </cell>
          <cell r="L15">
            <v>22.5</v>
          </cell>
          <cell r="M15">
            <v>20</v>
          </cell>
          <cell r="N15">
            <v>32.5</v>
          </cell>
          <cell r="O15">
            <v>55</v>
          </cell>
        </row>
        <row r="16">
          <cell r="B16" t="str">
            <v>福建理工大学</v>
          </cell>
          <cell r="C16" t="str">
            <v>省属</v>
          </cell>
          <cell r="D16">
            <v>34</v>
          </cell>
          <cell r="E16">
            <v>5</v>
          </cell>
          <cell r="F16">
            <v>7.5</v>
          </cell>
          <cell r="G16">
            <v>1</v>
          </cell>
          <cell r="H16">
            <v>6</v>
          </cell>
        </row>
        <row r="16">
          <cell r="K16">
            <v>6</v>
          </cell>
          <cell r="L16">
            <v>13.5</v>
          </cell>
          <cell r="M16">
            <v>7</v>
          </cell>
          <cell r="N16">
            <v>8.5</v>
          </cell>
          <cell r="O16">
            <v>22</v>
          </cell>
        </row>
        <row r="17">
          <cell r="B17" t="str">
            <v>福建技术师范学院</v>
          </cell>
          <cell r="C17" t="str">
            <v>省属</v>
          </cell>
          <cell r="D17">
            <v>23</v>
          </cell>
          <cell r="E17">
            <v>5</v>
          </cell>
          <cell r="F17">
            <v>7.5</v>
          </cell>
        </row>
        <row r="17">
          <cell r="K17">
            <v>5</v>
          </cell>
          <cell r="L17">
            <v>7.5</v>
          </cell>
          <cell r="M17">
            <v>3</v>
          </cell>
          <cell r="N17">
            <v>4.5</v>
          </cell>
          <cell r="O17">
            <v>12</v>
          </cell>
        </row>
        <row r="18">
          <cell r="B18" t="str">
            <v>福建商学院</v>
          </cell>
          <cell r="C18" t="str">
            <v>省属</v>
          </cell>
          <cell r="D18">
            <v>5</v>
          </cell>
        </row>
        <row r="18">
          <cell r="G18">
            <v>9</v>
          </cell>
          <cell r="H18">
            <v>54</v>
          </cell>
        </row>
        <row r="18">
          <cell r="K18">
            <v>9</v>
          </cell>
          <cell r="L18">
            <v>54</v>
          </cell>
        </row>
        <row r="18">
          <cell r="O18">
            <v>54</v>
          </cell>
        </row>
        <row r="19">
          <cell r="B19" t="str">
            <v>泉州师范学院</v>
          </cell>
          <cell r="C19" t="str">
            <v>省属</v>
          </cell>
          <cell r="D19">
            <v>26</v>
          </cell>
          <cell r="E19">
            <v>5</v>
          </cell>
          <cell r="F19">
            <v>7.5</v>
          </cell>
        </row>
        <row r="19">
          <cell r="K19">
            <v>5</v>
          </cell>
          <cell r="L19">
            <v>7.5</v>
          </cell>
          <cell r="M19">
            <v>4</v>
          </cell>
          <cell r="N19">
            <v>5.5</v>
          </cell>
          <cell r="O19">
            <v>13</v>
          </cell>
        </row>
        <row r="20">
          <cell r="B20" t="str">
            <v>武夷学院</v>
          </cell>
          <cell r="C20" t="str">
            <v>省属</v>
          </cell>
          <cell r="D20">
            <v>32</v>
          </cell>
          <cell r="E20">
            <v>5</v>
          </cell>
          <cell r="F20">
            <v>7.5</v>
          </cell>
        </row>
        <row r="20">
          <cell r="K20">
            <v>5</v>
          </cell>
          <cell r="L20">
            <v>7.5</v>
          </cell>
          <cell r="M20">
            <v>8</v>
          </cell>
          <cell r="N20">
            <v>12</v>
          </cell>
          <cell r="O20">
            <v>19.5</v>
          </cell>
        </row>
        <row r="21">
          <cell r="B21" t="str">
            <v>闽江学院</v>
          </cell>
          <cell r="C21" t="str">
            <v>市属</v>
          </cell>
          <cell r="D21">
            <v>29</v>
          </cell>
          <cell r="E21">
            <v>5</v>
          </cell>
          <cell r="F21">
            <v>7.5</v>
          </cell>
        </row>
        <row r="21">
          <cell r="K21">
            <v>5</v>
          </cell>
          <cell r="L21">
            <v>7.5</v>
          </cell>
          <cell r="M21">
            <v>7</v>
          </cell>
          <cell r="N21">
            <v>10.5</v>
          </cell>
          <cell r="O21">
            <v>18</v>
          </cell>
        </row>
        <row r="22">
          <cell r="B22" t="str">
            <v>福州外语外贸学院</v>
          </cell>
          <cell r="C22" t="str">
            <v>市属</v>
          </cell>
          <cell r="D22">
            <v>46</v>
          </cell>
          <cell r="E22">
            <v>10</v>
          </cell>
          <cell r="F22">
            <v>15</v>
          </cell>
        </row>
        <row r="22">
          <cell r="K22">
            <v>10</v>
          </cell>
          <cell r="L22">
            <v>15</v>
          </cell>
          <cell r="M22">
            <v>7</v>
          </cell>
          <cell r="N22">
            <v>10.5</v>
          </cell>
          <cell r="O22">
            <v>25.5</v>
          </cell>
        </row>
        <row r="23">
          <cell r="B23" t="str">
            <v>黎明职业大学</v>
          </cell>
          <cell r="C23" t="str">
            <v>市属</v>
          </cell>
          <cell r="D23">
            <v>9</v>
          </cell>
          <cell r="E23">
            <v>2</v>
          </cell>
          <cell r="F23">
            <v>3</v>
          </cell>
        </row>
        <row r="23">
          <cell r="K23">
            <v>2</v>
          </cell>
          <cell r="L23">
            <v>3</v>
          </cell>
          <cell r="M23">
            <v>2</v>
          </cell>
          <cell r="N23">
            <v>3</v>
          </cell>
          <cell r="O23">
            <v>6</v>
          </cell>
        </row>
        <row r="24">
          <cell r="B24" t="str">
            <v>泉州轻工职业学院</v>
          </cell>
          <cell r="C24" t="str">
            <v>市属</v>
          </cell>
          <cell r="D24">
            <v>75</v>
          </cell>
          <cell r="E24">
            <v>2</v>
          </cell>
          <cell r="F24">
            <v>3</v>
          </cell>
        </row>
        <row r="24">
          <cell r="K24">
            <v>2</v>
          </cell>
          <cell r="L24">
            <v>3</v>
          </cell>
          <cell r="M24">
            <v>3</v>
          </cell>
          <cell r="N24">
            <v>4.5</v>
          </cell>
          <cell r="O24">
            <v>7.5</v>
          </cell>
        </row>
        <row r="25">
          <cell r="B25" t="str">
            <v>福州职业技术学院</v>
          </cell>
          <cell r="C25" t="str">
            <v>市属</v>
          </cell>
          <cell r="D25">
            <v>20</v>
          </cell>
          <cell r="E25">
            <v>2</v>
          </cell>
          <cell r="F25">
            <v>3</v>
          </cell>
        </row>
        <row r="25">
          <cell r="K25">
            <v>2</v>
          </cell>
          <cell r="L25">
            <v>3</v>
          </cell>
          <cell r="M25">
            <v>1</v>
          </cell>
          <cell r="N25">
            <v>3</v>
          </cell>
          <cell r="O2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21"/>
  <sheetViews>
    <sheetView workbookViewId="0">
      <selection activeCell="G8" sqref="G8"/>
    </sheetView>
  </sheetViews>
  <sheetFormatPr defaultColWidth="9" defaultRowHeight="15.75"/>
  <cols>
    <col min="1" max="1" width="21.875" style="24" customWidth="1"/>
    <col min="2" max="2" width="9.875" style="23" customWidth="1"/>
    <col min="3" max="3" width="11.125" style="23" customWidth="1"/>
    <col min="4" max="4" width="9.125" style="23" customWidth="1"/>
    <col min="5" max="6" width="11.125" style="23" customWidth="1"/>
    <col min="7" max="7" width="9.25" style="23" customWidth="1"/>
    <col min="8" max="8" width="11.125" style="23" customWidth="1"/>
    <col min="9" max="16384" width="9" style="23"/>
  </cols>
  <sheetData>
    <row r="1" ht="24.95" customHeight="1" spans="1:16373">
      <c r="A1" s="25" t="s">
        <v>0</v>
      </c>
      <c r="B1" s="26"/>
      <c r="C1" s="26"/>
      <c r="D1" s="20"/>
      <c r="E1" s="26"/>
      <c r="F1" s="26"/>
      <c r="G1" s="20"/>
      <c r="H1" s="26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</row>
    <row r="2" s="20" customFormat="1" ht="50.1" customHeight="1" spans="1:8">
      <c r="A2" s="27" t="s">
        <v>1</v>
      </c>
      <c r="B2" s="27"/>
      <c r="C2" s="27"/>
      <c r="D2" s="27"/>
      <c r="E2" s="27"/>
      <c r="F2" s="27"/>
      <c r="G2" s="27"/>
      <c r="H2" s="27"/>
    </row>
    <row r="3" ht="14.25" spans="1:8">
      <c r="A3" s="28" t="s">
        <v>2</v>
      </c>
      <c r="B3" s="28"/>
      <c r="C3" s="28"/>
      <c r="D3" s="28"/>
      <c r="E3" s="28"/>
      <c r="F3" s="28"/>
      <c r="G3" s="28"/>
      <c r="H3" s="28"/>
    </row>
    <row r="4" s="20" customFormat="1" ht="20" customHeight="1" spans="1:8">
      <c r="A4" s="29" t="s">
        <v>3</v>
      </c>
      <c r="B4" s="29" t="s">
        <v>4</v>
      </c>
      <c r="C4" s="29" t="s">
        <v>5</v>
      </c>
      <c r="D4" s="29" t="s">
        <v>6</v>
      </c>
      <c r="E4" s="29" t="s">
        <v>7</v>
      </c>
      <c r="F4" s="29"/>
      <c r="G4" s="29"/>
      <c r="H4" s="29" t="s">
        <v>8</v>
      </c>
    </row>
    <row r="5" s="21" customFormat="1" ht="39" customHeight="1" spans="1:8">
      <c r="A5" s="29"/>
      <c r="B5" s="29"/>
      <c r="C5" s="29"/>
      <c r="D5" s="29"/>
      <c r="E5" s="29" t="s">
        <v>9</v>
      </c>
      <c r="F5" s="29" t="s">
        <v>10</v>
      </c>
      <c r="G5" s="29" t="s">
        <v>11</v>
      </c>
      <c r="H5" s="29"/>
    </row>
    <row r="6" ht="22" customHeight="1" spans="1:8">
      <c r="A6" s="30" t="s">
        <v>12</v>
      </c>
      <c r="B6" s="31">
        <f t="shared" ref="B6:G6" si="0">B7+B14+B18+B20+B12</f>
        <v>73.4</v>
      </c>
      <c r="C6" s="31">
        <f t="shared" si="0"/>
        <v>63</v>
      </c>
      <c r="D6" s="31">
        <f t="shared" si="0"/>
        <v>4</v>
      </c>
      <c r="E6" s="31">
        <f t="shared" si="0"/>
        <v>4.8</v>
      </c>
      <c r="F6" s="31">
        <f t="shared" si="0"/>
        <v>-1.6</v>
      </c>
      <c r="G6" s="31">
        <f t="shared" si="0"/>
        <v>6.4</v>
      </c>
      <c r="H6" s="31"/>
    </row>
    <row r="7" ht="22" customHeight="1" spans="1:8">
      <c r="A7" s="32" t="s">
        <v>13</v>
      </c>
      <c r="B7" s="30">
        <f t="shared" ref="B7:G7" si="1">SUM(B8:B11)</f>
        <v>54.7</v>
      </c>
      <c r="C7" s="30">
        <f t="shared" si="1"/>
        <v>49.5</v>
      </c>
      <c r="D7" s="30">
        <f t="shared" si="1"/>
        <v>2</v>
      </c>
      <c r="E7" s="30">
        <f t="shared" si="1"/>
        <v>2.4</v>
      </c>
      <c r="F7" s="30">
        <f t="shared" si="1"/>
        <v>-0.8</v>
      </c>
      <c r="G7" s="30">
        <f t="shared" si="1"/>
        <v>3.2</v>
      </c>
      <c r="H7" s="35"/>
    </row>
    <row r="8" s="22" customFormat="1" ht="43" customHeight="1" spans="1:8">
      <c r="A8" s="33" t="s">
        <v>14</v>
      </c>
      <c r="B8" s="31">
        <f t="shared" ref="B8:B11" si="2">C8+G8+D8</f>
        <v>19.6</v>
      </c>
      <c r="C8" s="34">
        <f>VLOOKUP(A8,[1]Sheet3!$B$7:$O$25,14,FALSE)</f>
        <v>18</v>
      </c>
      <c r="D8" s="34">
        <f>VLOOKUP(A8,[1]Sheet2!$B$24:$P$32,15,FALSE)</f>
        <v>0.8</v>
      </c>
      <c r="E8" s="34">
        <f>VLOOKUP(A8,[1]Sheet2!$B$6:$S$32,18,FALSE)</f>
        <v>0.8</v>
      </c>
      <c r="F8" s="34"/>
      <c r="G8" s="34">
        <f>E8-F8</f>
        <v>0.8</v>
      </c>
      <c r="H8" s="33" t="s">
        <v>15</v>
      </c>
    </row>
    <row r="9" s="22" customFormat="1" ht="43" customHeight="1" spans="1:8">
      <c r="A9" s="33" t="s">
        <v>16</v>
      </c>
      <c r="B9" s="31">
        <f t="shared" si="2"/>
        <v>25.5</v>
      </c>
      <c r="C9" s="34">
        <f>VLOOKUP(A9,[1]Sheet3!$B$7:$O$25,14,FALSE)</f>
        <v>25.5</v>
      </c>
      <c r="D9" s="34"/>
      <c r="E9" s="34"/>
      <c r="F9" s="34"/>
      <c r="G9" s="34"/>
      <c r="H9" s="33" t="s">
        <v>15</v>
      </c>
    </row>
    <row r="10" ht="43" customHeight="1" spans="1:8">
      <c r="A10" s="33" t="s">
        <v>17</v>
      </c>
      <c r="B10" s="31">
        <f t="shared" si="2"/>
        <v>3.6</v>
      </c>
      <c r="C10" s="34"/>
      <c r="D10" s="34">
        <f>VLOOKUP(A10,[1]Sheet2!$B$24:$P$32,15,FALSE)</f>
        <v>1.2</v>
      </c>
      <c r="E10" s="34">
        <f>VLOOKUP(A10,[1]Sheet2!$B$6:$S$32,18,FALSE)</f>
        <v>1.6</v>
      </c>
      <c r="F10" s="34">
        <f>VLOOKUP(A10,[1]Sheet2!$B$6:$T$32,19,FALSE)</f>
        <v>-0.8</v>
      </c>
      <c r="G10" s="34">
        <f>E10-F10</f>
        <v>2.4</v>
      </c>
      <c r="H10" s="33" t="s">
        <v>18</v>
      </c>
    </row>
    <row r="11" ht="43" customHeight="1" spans="1:8">
      <c r="A11" s="33" t="s">
        <v>19</v>
      </c>
      <c r="B11" s="31">
        <f t="shared" si="2"/>
        <v>6</v>
      </c>
      <c r="C11" s="34">
        <v>6</v>
      </c>
      <c r="D11" s="34"/>
      <c r="E11" s="34"/>
      <c r="F11" s="34"/>
      <c r="G11" s="34"/>
      <c r="H11" s="33" t="s">
        <v>18</v>
      </c>
    </row>
    <row r="12" s="23" customFormat="1" ht="22" customHeight="1" spans="1:8">
      <c r="A12" s="32" t="s">
        <v>20</v>
      </c>
      <c r="B12" s="30">
        <f>SUM(B13)</f>
        <v>0.6</v>
      </c>
      <c r="C12" s="30">
        <f t="shared" ref="C12:G12" si="3">C13</f>
        <v>0</v>
      </c>
      <c r="D12" s="30">
        <f t="shared" si="3"/>
        <v>0.6</v>
      </c>
      <c r="E12" s="30">
        <f t="shared" si="3"/>
        <v>0</v>
      </c>
      <c r="F12" s="30">
        <f t="shared" si="3"/>
        <v>0</v>
      </c>
      <c r="G12" s="30">
        <f t="shared" si="3"/>
        <v>0</v>
      </c>
      <c r="H12" s="35"/>
    </row>
    <row r="13" s="22" customFormat="1" ht="43" customHeight="1" spans="1:8">
      <c r="A13" s="33" t="s">
        <v>21</v>
      </c>
      <c r="B13" s="31">
        <f t="shared" ref="B13:B17" si="4">C13+G13+D13</f>
        <v>0.6</v>
      </c>
      <c r="C13" s="34"/>
      <c r="D13" s="34">
        <v>0.6</v>
      </c>
      <c r="E13" s="34"/>
      <c r="F13" s="34"/>
      <c r="G13" s="34"/>
      <c r="H13" s="33" t="s">
        <v>18</v>
      </c>
    </row>
    <row r="14" s="23" customFormat="1" ht="22" customHeight="1" spans="1:8">
      <c r="A14" s="32" t="s">
        <v>22</v>
      </c>
      <c r="B14" s="30">
        <f t="shared" ref="B14:G14" si="5">SUM(B15:B17)</f>
        <v>14.3</v>
      </c>
      <c r="C14" s="30">
        <f t="shared" si="5"/>
        <v>13.5</v>
      </c>
      <c r="D14" s="30">
        <f t="shared" si="5"/>
        <v>0</v>
      </c>
      <c r="E14" s="30">
        <f t="shared" si="5"/>
        <v>0.8</v>
      </c>
      <c r="F14" s="30">
        <f t="shared" si="5"/>
        <v>0</v>
      </c>
      <c r="G14" s="30">
        <f t="shared" si="5"/>
        <v>0.8</v>
      </c>
      <c r="H14" s="35"/>
    </row>
    <row r="15" s="22" customFormat="1" ht="43" customHeight="1" spans="1:8">
      <c r="A15" s="33" t="s">
        <v>23</v>
      </c>
      <c r="B15" s="31">
        <f t="shared" si="4"/>
        <v>0.8</v>
      </c>
      <c r="C15" s="34"/>
      <c r="D15" s="34"/>
      <c r="E15" s="34">
        <v>0.8</v>
      </c>
      <c r="F15" s="34"/>
      <c r="G15" s="34">
        <f>E15-F15</f>
        <v>0.8</v>
      </c>
      <c r="H15" s="33" t="s">
        <v>15</v>
      </c>
    </row>
    <row r="16" s="22" customFormat="1" ht="43" customHeight="1" spans="1:8">
      <c r="A16" s="33" t="s">
        <v>24</v>
      </c>
      <c r="B16" s="31">
        <f t="shared" si="4"/>
        <v>7.5</v>
      </c>
      <c r="C16" s="34">
        <f>VLOOKUP(A16,[1]Sheet3!$B$7:$O$25,14,FALSE)</f>
        <v>7.5</v>
      </c>
      <c r="D16" s="34"/>
      <c r="E16" s="34"/>
      <c r="F16" s="34"/>
      <c r="G16" s="34"/>
      <c r="H16" s="33" t="s">
        <v>18</v>
      </c>
    </row>
    <row r="17" s="22" customFormat="1" ht="43" customHeight="1" spans="1:8">
      <c r="A17" s="33" t="s">
        <v>25</v>
      </c>
      <c r="B17" s="31">
        <f t="shared" si="4"/>
        <v>6</v>
      </c>
      <c r="C17" s="34">
        <f>VLOOKUP(A17,[1]Sheet3!$B$7:$O$25,14,FALSE)</f>
        <v>6</v>
      </c>
      <c r="D17" s="34"/>
      <c r="E17" s="34"/>
      <c r="F17" s="34"/>
      <c r="G17" s="34"/>
      <c r="H17" s="33" t="s">
        <v>18</v>
      </c>
    </row>
    <row r="18" s="23" customFormat="1" ht="22" customHeight="1" spans="1:8">
      <c r="A18" s="32" t="s">
        <v>26</v>
      </c>
      <c r="B18" s="30">
        <f t="shared" ref="B18:G18" si="6">B19</f>
        <v>1.4</v>
      </c>
      <c r="C18" s="30">
        <f t="shared" si="6"/>
        <v>0</v>
      </c>
      <c r="D18" s="30">
        <f t="shared" si="6"/>
        <v>0.6</v>
      </c>
      <c r="E18" s="30">
        <f t="shared" si="6"/>
        <v>0</v>
      </c>
      <c r="F18" s="30">
        <f t="shared" si="6"/>
        <v>-0.8</v>
      </c>
      <c r="G18" s="30">
        <f t="shared" si="6"/>
        <v>0.8</v>
      </c>
      <c r="H18" s="35"/>
    </row>
    <row r="19" s="22" customFormat="1" ht="43" customHeight="1" spans="1:8">
      <c r="A19" s="33" t="s">
        <v>27</v>
      </c>
      <c r="B19" s="31">
        <f>C19+G19+D19</f>
        <v>1.4</v>
      </c>
      <c r="C19" s="34"/>
      <c r="D19" s="34">
        <f>VLOOKUP(A19,[1]Sheet2!$B$24:$P$32,15,FALSE)</f>
        <v>0.6</v>
      </c>
      <c r="E19" s="34"/>
      <c r="F19" s="34">
        <f>VLOOKUP(A19,[1]Sheet2!$B$6:$T$32,19,FALSE)</f>
        <v>-0.8</v>
      </c>
      <c r="G19" s="34">
        <f>E19-F19</f>
        <v>0.8</v>
      </c>
      <c r="H19" s="33" t="s">
        <v>18</v>
      </c>
    </row>
    <row r="20" s="23" customFormat="1" ht="22" customHeight="1" spans="1:8">
      <c r="A20" s="32" t="s">
        <v>28</v>
      </c>
      <c r="B20" s="30">
        <f t="shared" ref="B20:G20" si="7">SUM(B21:B21)</f>
        <v>2.4</v>
      </c>
      <c r="C20" s="30">
        <f t="shared" si="7"/>
        <v>0</v>
      </c>
      <c r="D20" s="30">
        <f t="shared" si="7"/>
        <v>0.8</v>
      </c>
      <c r="E20" s="30">
        <f t="shared" si="7"/>
        <v>1.6</v>
      </c>
      <c r="F20" s="30">
        <f t="shared" si="7"/>
        <v>0</v>
      </c>
      <c r="G20" s="30">
        <f t="shared" si="7"/>
        <v>1.6</v>
      </c>
      <c r="H20" s="35"/>
    </row>
    <row r="21" s="22" customFormat="1" ht="43" customHeight="1" spans="1:8">
      <c r="A21" s="33" t="s">
        <v>29</v>
      </c>
      <c r="B21" s="31">
        <f>C21+G21+D21</f>
        <v>2.4</v>
      </c>
      <c r="C21" s="34"/>
      <c r="D21" s="34">
        <v>0.8</v>
      </c>
      <c r="E21" s="34">
        <v>1.6</v>
      </c>
      <c r="F21" s="34"/>
      <c r="G21" s="34">
        <f>E21-F21</f>
        <v>1.6</v>
      </c>
      <c r="H21" s="33" t="s">
        <v>15</v>
      </c>
    </row>
  </sheetData>
  <mergeCells count="8">
    <mergeCell ref="A2:H2"/>
    <mergeCell ref="A3:H3"/>
    <mergeCell ref="E4:G4"/>
    <mergeCell ref="A4:A5"/>
    <mergeCell ref="B4:B5"/>
    <mergeCell ref="C4:C5"/>
    <mergeCell ref="D4:D5"/>
    <mergeCell ref="H4:H5"/>
  </mergeCells>
  <pageMargins left="0.511805555555556" right="0.432638888888889" top="1" bottom="1" header="0.5" footer="0.5"/>
  <pageSetup paperSize="9" scale="90" firstPageNumber="3" orientation="portrait" useFirstPageNumber="1" horizontalDpi="600"/>
  <headerFooter differentOddEven="1">
    <oddFooter>&amp;R&amp;"+"&amp;14- &amp;P -</oddFooter>
    <evenFooter>&amp;L&amp;"+"&amp;14-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8" workbookViewId="0">
      <selection activeCell="D17" sqref="$A17:$XFD18"/>
    </sheetView>
  </sheetViews>
  <sheetFormatPr defaultColWidth="9" defaultRowHeight="15.75"/>
  <cols>
    <col min="1" max="1" width="5.75" style="1" customWidth="1"/>
    <col min="2" max="2" width="6.625" style="1" customWidth="1"/>
    <col min="3" max="3" width="13.25" style="1" customWidth="1"/>
    <col min="4" max="4" width="16.5" style="1" customWidth="1"/>
    <col min="5" max="5" width="16.625" style="1" customWidth="1"/>
    <col min="6" max="8" width="13.875" style="1" customWidth="1"/>
    <col min="9" max="9" width="12.75" style="1" customWidth="1"/>
    <col min="10" max="10" width="14.375" style="1" customWidth="1"/>
    <col min="11" max="16384" width="9" style="1"/>
  </cols>
  <sheetData>
    <row r="1" ht="24" customHeight="1" spans="1:4">
      <c r="A1" s="2" t="s">
        <v>30</v>
      </c>
      <c r="B1" s="2"/>
      <c r="C1" s="3"/>
      <c r="D1" s="3"/>
    </row>
    <row r="2" ht="44.25" customHeight="1" spans="1:10">
      <c r="A2" s="4" t="s">
        <v>31</v>
      </c>
      <c r="B2" s="5"/>
      <c r="C2" s="5"/>
      <c r="D2" s="5"/>
      <c r="E2" s="5"/>
      <c r="F2" s="5"/>
      <c r="G2" s="5"/>
      <c r="H2" s="5"/>
      <c r="I2" s="5"/>
      <c r="J2" s="5"/>
    </row>
    <row r="3" ht="36.75" customHeight="1" spans="1:10">
      <c r="A3" s="6" t="s">
        <v>32</v>
      </c>
      <c r="B3" s="6"/>
      <c r="C3" s="6"/>
      <c r="D3" s="6" t="s">
        <v>33</v>
      </c>
      <c r="E3" s="6"/>
      <c r="F3" s="6"/>
      <c r="G3" s="6"/>
      <c r="H3" s="6"/>
      <c r="I3" s="6"/>
      <c r="J3" s="6"/>
    </row>
    <row r="4" ht="38.25" customHeight="1" spans="1:10">
      <c r="A4" s="6" t="s">
        <v>34</v>
      </c>
      <c r="B4" s="6"/>
      <c r="C4" s="6"/>
      <c r="D4" s="6" t="s">
        <v>35</v>
      </c>
      <c r="E4" s="6"/>
      <c r="F4" s="6" t="s">
        <v>36</v>
      </c>
      <c r="G4" s="6"/>
      <c r="H4" s="6"/>
      <c r="I4" s="6"/>
      <c r="J4" s="6"/>
    </row>
    <row r="5" ht="26.1" customHeight="1" spans="1:10">
      <c r="A5" s="6" t="s">
        <v>37</v>
      </c>
      <c r="B5" s="7"/>
      <c r="C5" s="7"/>
      <c r="D5" s="6" t="s">
        <v>38</v>
      </c>
      <c r="E5" s="6">
        <v>73.4</v>
      </c>
      <c r="F5" s="6"/>
      <c r="G5" s="6"/>
      <c r="H5" s="6"/>
      <c r="I5" s="6"/>
      <c r="J5" s="6"/>
    </row>
    <row r="6" ht="26.1" customHeight="1" spans="1:10">
      <c r="A6" s="7"/>
      <c r="B6" s="7"/>
      <c r="C6" s="7"/>
      <c r="D6" s="8" t="s">
        <v>39</v>
      </c>
      <c r="E6" s="6">
        <v>73.4</v>
      </c>
      <c r="F6" s="6"/>
      <c r="G6" s="6"/>
      <c r="H6" s="6"/>
      <c r="I6" s="6"/>
      <c r="J6" s="6"/>
    </row>
    <row r="7" ht="26.1" customHeight="1" spans="1:10">
      <c r="A7" s="7"/>
      <c r="B7" s="7"/>
      <c r="C7" s="7"/>
      <c r="D7" s="8" t="s">
        <v>40</v>
      </c>
      <c r="E7" s="6"/>
      <c r="F7" s="6"/>
      <c r="G7" s="6"/>
      <c r="H7" s="6"/>
      <c r="I7" s="6"/>
      <c r="J7" s="6"/>
    </row>
    <row r="8" ht="56.1" customHeight="1" spans="1:10">
      <c r="A8" s="6" t="s">
        <v>41</v>
      </c>
      <c r="B8" s="9" t="s">
        <v>42</v>
      </c>
      <c r="C8" s="9"/>
      <c r="D8" s="9"/>
      <c r="E8" s="9"/>
      <c r="F8" s="9"/>
      <c r="G8" s="9"/>
      <c r="H8" s="9"/>
      <c r="I8" s="9"/>
      <c r="J8" s="9"/>
    </row>
    <row r="9" ht="30.75" customHeight="1" spans="1:10">
      <c r="A9" s="6" t="s">
        <v>43</v>
      </c>
      <c r="B9" s="6" t="s">
        <v>44</v>
      </c>
      <c r="C9" s="6" t="s">
        <v>45</v>
      </c>
      <c r="D9" s="6" t="s">
        <v>46</v>
      </c>
      <c r="E9" s="6" t="s">
        <v>47</v>
      </c>
      <c r="F9" s="14" t="s">
        <v>48</v>
      </c>
      <c r="G9" s="14"/>
      <c r="H9" s="14"/>
      <c r="I9" s="14"/>
      <c r="J9" s="14"/>
    </row>
    <row r="10" ht="34.5" customHeight="1" spans="1:10">
      <c r="A10" s="6"/>
      <c r="B10" s="6"/>
      <c r="C10" s="6"/>
      <c r="D10" s="6"/>
      <c r="E10" s="6"/>
      <c r="F10" s="14" t="s">
        <v>13</v>
      </c>
      <c r="G10" s="14" t="s">
        <v>20</v>
      </c>
      <c r="H10" s="14" t="s">
        <v>28</v>
      </c>
      <c r="I10" s="14" t="s">
        <v>22</v>
      </c>
      <c r="J10" s="14" t="s">
        <v>26</v>
      </c>
    </row>
    <row r="11" ht="48.95" customHeight="1" spans="1:10">
      <c r="A11" s="6"/>
      <c r="B11" s="6" t="s">
        <v>49</v>
      </c>
      <c r="C11" s="6" t="s">
        <v>50</v>
      </c>
      <c r="D11" s="6" t="s">
        <v>51</v>
      </c>
      <c r="E11" s="6" t="s">
        <v>51</v>
      </c>
      <c r="F11" s="15" t="s">
        <v>52</v>
      </c>
      <c r="G11" s="16"/>
      <c r="H11" s="16"/>
      <c r="I11" s="16"/>
      <c r="J11" s="19"/>
    </row>
    <row r="12" ht="45" customHeight="1" spans="1:10">
      <c r="A12" s="6"/>
      <c r="B12" s="6" t="s">
        <v>53</v>
      </c>
      <c r="C12" s="10" t="s">
        <v>54</v>
      </c>
      <c r="D12" s="6" t="s">
        <v>55</v>
      </c>
      <c r="E12" s="6" t="s">
        <v>55</v>
      </c>
      <c r="F12" s="17">
        <v>17</v>
      </c>
      <c r="G12" s="17"/>
      <c r="H12" s="17"/>
      <c r="I12" s="17">
        <v>4</v>
      </c>
      <c r="J12" s="17"/>
    </row>
    <row r="13" ht="45" customHeight="1" spans="1:10">
      <c r="A13" s="6"/>
      <c r="B13" s="6"/>
      <c r="C13" s="11"/>
      <c r="D13" s="6" t="s">
        <v>56</v>
      </c>
      <c r="E13" s="6" t="s">
        <v>56</v>
      </c>
      <c r="F13" s="17">
        <v>6</v>
      </c>
      <c r="G13" s="17">
        <v>1</v>
      </c>
      <c r="H13" s="17">
        <v>3</v>
      </c>
      <c r="I13" s="17">
        <v>1</v>
      </c>
      <c r="J13" s="17">
        <v>1</v>
      </c>
    </row>
    <row r="14" ht="48" customHeight="1" spans="1:10">
      <c r="A14" s="6"/>
      <c r="B14" s="6"/>
      <c r="C14" s="6" t="s">
        <v>57</v>
      </c>
      <c r="D14" s="12" t="s">
        <v>58</v>
      </c>
      <c r="E14" s="12" t="s">
        <v>58</v>
      </c>
      <c r="F14" s="18">
        <v>0.2</v>
      </c>
      <c r="G14" s="18">
        <v>0.2</v>
      </c>
      <c r="H14" s="18">
        <v>0.2</v>
      </c>
      <c r="I14" s="18">
        <v>0.2</v>
      </c>
      <c r="J14" s="18">
        <v>0.2</v>
      </c>
    </row>
    <row r="15" ht="44" customHeight="1" spans="1:10">
      <c r="A15" s="6"/>
      <c r="B15" s="6"/>
      <c r="C15" s="6"/>
      <c r="D15" s="12" t="s">
        <v>59</v>
      </c>
      <c r="E15" s="12" t="s">
        <v>59</v>
      </c>
      <c r="F15" s="18">
        <v>0.1</v>
      </c>
      <c r="G15" s="18">
        <v>0.1</v>
      </c>
      <c r="H15" s="18">
        <v>0.1</v>
      </c>
      <c r="I15" s="18">
        <v>0.1</v>
      </c>
      <c r="J15" s="18">
        <v>0.1</v>
      </c>
    </row>
    <row r="16" ht="57" customHeight="1" spans="1:10">
      <c r="A16" s="6"/>
      <c r="B16" s="6"/>
      <c r="C16" s="6"/>
      <c r="D16" s="12" t="s">
        <v>60</v>
      </c>
      <c r="E16" s="12" t="s">
        <v>60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</row>
    <row r="17" ht="35" customHeight="1" spans="1:10">
      <c r="A17" s="6"/>
      <c r="B17" s="6"/>
      <c r="C17" s="6"/>
      <c r="D17" s="12" t="s">
        <v>61</v>
      </c>
      <c r="E17" s="12" t="s">
        <v>61</v>
      </c>
      <c r="F17" s="18">
        <v>0.2</v>
      </c>
      <c r="G17" s="18">
        <v>0.2</v>
      </c>
      <c r="H17" s="18">
        <v>0.2</v>
      </c>
      <c r="I17" s="18">
        <v>0.2</v>
      </c>
      <c r="J17" s="18">
        <v>0.2</v>
      </c>
    </row>
    <row r="18" ht="35" customHeight="1" spans="1:10">
      <c r="A18" s="6"/>
      <c r="B18" s="6"/>
      <c r="C18" s="6"/>
      <c r="D18" s="12" t="s">
        <v>62</v>
      </c>
      <c r="E18" s="12" t="s">
        <v>62</v>
      </c>
      <c r="F18" s="18">
        <v>0.3</v>
      </c>
      <c r="G18" s="18">
        <v>0.3</v>
      </c>
      <c r="H18" s="18">
        <v>0.3</v>
      </c>
      <c r="I18" s="18">
        <v>0.3</v>
      </c>
      <c r="J18" s="18">
        <v>0.3</v>
      </c>
    </row>
    <row r="19" ht="45" customHeight="1" spans="1:10">
      <c r="A19" s="6"/>
      <c r="B19" s="6"/>
      <c r="C19" s="6" t="s">
        <v>63</v>
      </c>
      <c r="D19" s="13" t="s">
        <v>64</v>
      </c>
      <c r="E19" s="13" t="s">
        <v>64</v>
      </c>
      <c r="F19" s="18" t="s">
        <v>65</v>
      </c>
      <c r="G19" s="18" t="s">
        <v>65</v>
      </c>
      <c r="H19" s="18" t="s">
        <v>65</v>
      </c>
      <c r="I19" s="18" t="s">
        <v>65</v>
      </c>
      <c r="J19" s="18" t="s">
        <v>65</v>
      </c>
    </row>
    <row r="20" ht="44.1" customHeight="1" spans="1:10">
      <c r="A20" s="6"/>
      <c r="B20" s="6" t="s">
        <v>66</v>
      </c>
      <c r="C20" s="6" t="s">
        <v>67</v>
      </c>
      <c r="D20" s="6" t="s">
        <v>68</v>
      </c>
      <c r="E20" s="6" t="s">
        <v>69</v>
      </c>
      <c r="F20" s="6" t="s">
        <v>69</v>
      </c>
      <c r="G20" s="6" t="s">
        <v>69</v>
      </c>
      <c r="H20" s="6" t="s">
        <v>69</v>
      </c>
      <c r="I20" s="6" t="s">
        <v>69</v>
      </c>
      <c r="J20" s="6" t="s">
        <v>69</v>
      </c>
    </row>
    <row r="21" ht="51.95" customHeight="1" spans="1:10">
      <c r="A21" s="6"/>
      <c r="B21" s="6" t="s">
        <v>70</v>
      </c>
      <c r="C21" s="6" t="s">
        <v>71</v>
      </c>
      <c r="D21" s="6" t="s">
        <v>72</v>
      </c>
      <c r="E21" s="6" t="s">
        <v>72</v>
      </c>
      <c r="F21" s="6" t="s">
        <v>73</v>
      </c>
      <c r="G21" s="6" t="s">
        <v>73</v>
      </c>
      <c r="H21" s="6" t="s">
        <v>73</v>
      </c>
      <c r="I21" s="6" t="s">
        <v>73</v>
      </c>
      <c r="J21" s="6" t="s">
        <v>73</v>
      </c>
    </row>
  </sheetData>
  <mergeCells count="22">
    <mergeCell ref="A1:B1"/>
    <mergeCell ref="A2:J2"/>
    <mergeCell ref="A3:C3"/>
    <mergeCell ref="D3:J3"/>
    <mergeCell ref="A4:C4"/>
    <mergeCell ref="D4:E4"/>
    <mergeCell ref="I4:J4"/>
    <mergeCell ref="E5:J5"/>
    <mergeCell ref="E6:J6"/>
    <mergeCell ref="E7:J7"/>
    <mergeCell ref="B8:J8"/>
    <mergeCell ref="F9:J9"/>
    <mergeCell ref="F11:J11"/>
    <mergeCell ref="A9:A21"/>
    <mergeCell ref="B9:B10"/>
    <mergeCell ref="B12:B19"/>
    <mergeCell ref="C9:C10"/>
    <mergeCell ref="C12:C13"/>
    <mergeCell ref="C14:C18"/>
    <mergeCell ref="D9:D10"/>
    <mergeCell ref="E9:E10"/>
    <mergeCell ref="A5:C7"/>
  </mergeCells>
  <printOptions horizontalCentered="1" verticalCentered="1"/>
  <pageMargins left="0.550694444444444" right="0.708333333333333" top="0.747916666666667" bottom="0.747916666666667" header="0.314583333333333" footer="0.393055555555556"/>
  <pageSetup paperSize="9" scale="71" firstPageNumber="4" fitToHeight="0" orientation="portrait" useFirstPageNumber="1"/>
  <headerFooter>
    <oddFooter>&amp;L&amp;14-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规划财务处/计财处</dc:creator>
  <cp:lastModifiedBy>陈锋</cp:lastModifiedBy>
  <dcterms:created xsi:type="dcterms:W3CDTF">2020-05-30T07:14:00Z</dcterms:created>
  <cp:lastPrinted>2020-06-01T03:10:00Z</cp:lastPrinted>
  <dcterms:modified xsi:type="dcterms:W3CDTF">2025-06-30T10:48:50Z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/>
  </property>
</Properties>
</file>